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ata\2. Pho cap\6. Tuyen sinh\2024\kh\"/>
    </mc:Choice>
  </mc:AlternateContent>
  <bookViews>
    <workbookView xWindow="0" yWindow="0" windowWidth="24000" windowHeight="8985"/>
  </bookViews>
  <sheets>
    <sheet name="Phu luc 4" sheetId="1" r:id="rId1"/>
    <sheet name="Phu luc 1 (2)" sheetId="2" state="hidden" r:id="rId2"/>
    <sheet name="Phu luc 5" sheetId="3" r:id="rId3"/>
    <sheet name="Phu luc 6" sheetId="4" r:id="rId4"/>
  </sheets>
  <definedNames>
    <definedName name="_xlnm.Print_Titles" localSheetId="2">'Phu luc 5'!$7:$10</definedName>
  </definedNames>
  <calcPr calcId="162913"/>
</workbook>
</file>

<file path=xl/calcChain.xml><?xml version="1.0" encoding="utf-8"?>
<calcChain xmlns="http://schemas.openxmlformats.org/spreadsheetml/2006/main">
  <c r="Q21" i="1" l="1"/>
  <c r="P21" i="1"/>
  <c r="N21" i="1"/>
  <c r="M21" i="1"/>
  <c r="K21" i="1"/>
  <c r="G21" i="1"/>
  <c r="J21" i="1"/>
  <c r="D16" i="4" l="1"/>
  <c r="D14" i="4"/>
  <c r="D17" i="4" l="1"/>
  <c r="N17" i="4" l="1"/>
  <c r="L17" i="4"/>
  <c r="K17" i="4"/>
  <c r="J17" i="4"/>
  <c r="E17" i="4"/>
  <c r="Q16" i="4"/>
  <c r="P16" i="4"/>
  <c r="O16" i="4"/>
  <c r="M16" i="4" s="1"/>
  <c r="I16" i="4"/>
  <c r="F16" i="4"/>
  <c r="Q15" i="4"/>
  <c r="P15" i="4"/>
  <c r="O15" i="4" s="1"/>
  <c r="M15" i="4" s="1"/>
  <c r="I15" i="4"/>
  <c r="G15" i="4" s="1"/>
  <c r="F15" i="4"/>
  <c r="Q14" i="4"/>
  <c r="P14" i="4"/>
  <c r="O14" i="4" s="1"/>
  <c r="M14" i="4" s="1"/>
  <c r="I14" i="4"/>
  <c r="G14" i="4" s="1"/>
  <c r="F14" i="4"/>
  <c r="R13" i="4"/>
  <c r="R17" i="4" s="1"/>
  <c r="Q13" i="4"/>
  <c r="P13" i="4"/>
  <c r="I13" i="4"/>
  <c r="G13" i="4" s="1"/>
  <c r="F13" i="4"/>
  <c r="Q12" i="4"/>
  <c r="P12" i="4"/>
  <c r="G12" i="4"/>
  <c r="F12" i="4"/>
  <c r="Q11" i="4"/>
  <c r="P11" i="4"/>
  <c r="I11" i="4"/>
  <c r="G11" i="4" s="1"/>
  <c r="F11" i="4"/>
  <c r="M34" i="3"/>
  <c r="G34" i="3" s="1"/>
  <c r="M33" i="3"/>
  <c r="G33" i="3" s="1"/>
  <c r="R32" i="3"/>
  <c r="Q32" i="3"/>
  <c r="P32" i="3"/>
  <c r="O32" i="3"/>
  <c r="N32" i="3"/>
  <c r="L32" i="3"/>
  <c r="L35" i="3" s="1"/>
  <c r="K32" i="3"/>
  <c r="J32" i="3"/>
  <c r="I32" i="3"/>
  <c r="H32" i="3"/>
  <c r="F32" i="3"/>
  <c r="E32" i="3"/>
  <c r="Q31" i="3"/>
  <c r="P31" i="3"/>
  <c r="O31" i="3" s="1"/>
  <c r="M31" i="3" s="1"/>
  <c r="I31" i="3"/>
  <c r="G31" i="3" s="1"/>
  <c r="F31" i="3"/>
  <c r="Q30" i="3"/>
  <c r="P30" i="3"/>
  <c r="I30" i="3"/>
  <c r="G30" i="3" s="1"/>
  <c r="F30" i="3"/>
  <c r="Q29" i="3"/>
  <c r="P29" i="3"/>
  <c r="O29" i="3" s="1"/>
  <c r="M29" i="3" s="1"/>
  <c r="I29" i="3"/>
  <c r="G29" i="3" s="1"/>
  <c r="F29" i="3"/>
  <c r="Q27" i="3"/>
  <c r="P27" i="3"/>
  <c r="O27" i="3" s="1"/>
  <c r="M27" i="3" s="1"/>
  <c r="I27" i="3"/>
  <c r="G27" i="3" s="1"/>
  <c r="F27" i="3"/>
  <c r="Q25" i="3"/>
  <c r="P25" i="3"/>
  <c r="O25" i="3" s="1"/>
  <c r="M25" i="3" s="1"/>
  <c r="I25" i="3"/>
  <c r="G25" i="3" s="1"/>
  <c r="F25" i="3"/>
  <c r="Q22" i="3"/>
  <c r="P22" i="3"/>
  <c r="O22" i="3" s="1"/>
  <c r="M22" i="3" s="1"/>
  <c r="I22" i="3"/>
  <c r="G22" i="3" s="1"/>
  <c r="F22" i="3"/>
  <c r="Q21" i="3"/>
  <c r="P21" i="3"/>
  <c r="O21" i="3" s="1"/>
  <c r="M21" i="3" s="1"/>
  <c r="I21" i="3"/>
  <c r="G21" i="3" s="1"/>
  <c r="F21" i="3"/>
  <c r="R19" i="3"/>
  <c r="R11" i="3" s="1"/>
  <c r="Q19" i="3"/>
  <c r="P19" i="3"/>
  <c r="I19" i="3"/>
  <c r="G19" i="3" s="1"/>
  <c r="F19" i="3"/>
  <c r="Q17" i="3"/>
  <c r="P17" i="3"/>
  <c r="I17" i="3"/>
  <c r="G17" i="3" s="1"/>
  <c r="F17" i="3"/>
  <c r="Q16" i="3"/>
  <c r="P16" i="3"/>
  <c r="I16" i="3"/>
  <c r="G16" i="3" s="1"/>
  <c r="F16" i="3"/>
  <c r="Q15" i="3"/>
  <c r="P15" i="3"/>
  <c r="I15" i="3"/>
  <c r="G15" i="3" s="1"/>
  <c r="F15" i="3"/>
  <c r="Q14" i="3"/>
  <c r="P14" i="3"/>
  <c r="I14" i="3"/>
  <c r="G14" i="3" s="1"/>
  <c r="F14" i="3"/>
  <c r="Q13" i="3"/>
  <c r="P13" i="3"/>
  <c r="I13" i="3"/>
  <c r="G13" i="3" s="1"/>
  <c r="F13" i="3"/>
  <c r="Q12" i="3"/>
  <c r="Q11" i="3" s="1"/>
  <c r="P12" i="3"/>
  <c r="I12" i="3"/>
  <c r="G12" i="3" s="1"/>
  <c r="F12" i="3"/>
  <c r="D11" i="3"/>
  <c r="D35" i="3" s="1"/>
  <c r="N11" i="3"/>
  <c r="L11" i="3"/>
  <c r="K11" i="3"/>
  <c r="K35" i="3" s="1"/>
  <c r="J11" i="3"/>
  <c r="H11" i="3"/>
  <c r="E11" i="3"/>
  <c r="Q36" i="2"/>
  <c r="R36" i="2" s="1"/>
  <c r="P36" i="2"/>
  <c r="K36" i="2"/>
  <c r="I36" i="2"/>
  <c r="Q35" i="2"/>
  <c r="R35" i="2" s="1"/>
  <c r="P35" i="2"/>
  <c r="K35" i="2"/>
  <c r="I35" i="2"/>
  <c r="G35" i="2"/>
  <c r="R34" i="2"/>
  <c r="Q34" i="2"/>
  <c r="P34" i="2"/>
  <c r="K34" i="2"/>
  <c r="I34" i="2"/>
  <c r="Q33" i="2"/>
  <c r="R33" i="2" s="1"/>
  <c r="P33" i="2"/>
  <c r="M33" i="2"/>
  <c r="K33" i="2"/>
  <c r="I33" i="2"/>
  <c r="G33" i="2"/>
  <c r="R32" i="2"/>
  <c r="Q32" i="2"/>
  <c r="P32" i="2"/>
  <c r="M32" i="2"/>
  <c r="K32" i="2"/>
  <c r="I32" i="2"/>
  <c r="G32" i="2"/>
  <c r="Q31" i="2"/>
  <c r="R31" i="2" s="1"/>
  <c r="P31" i="2"/>
  <c r="M31" i="2"/>
  <c r="K31" i="2"/>
  <c r="I31" i="2"/>
  <c r="G31" i="2"/>
  <c r="Q30" i="2"/>
  <c r="R30" i="2" s="1"/>
  <c r="P30" i="2"/>
  <c r="M30" i="2"/>
  <c r="K30" i="2"/>
  <c r="I30" i="2"/>
  <c r="G30" i="2"/>
  <c r="Q29" i="2"/>
  <c r="R29" i="2" s="1"/>
  <c r="P29" i="2"/>
  <c r="M29" i="2"/>
  <c r="K29" i="2"/>
  <c r="I29" i="2"/>
  <c r="G29" i="2"/>
  <c r="R28" i="2"/>
  <c r="Q28" i="2"/>
  <c r="P28" i="2"/>
  <c r="M28" i="2"/>
  <c r="K28" i="2"/>
  <c r="K24" i="2" s="1"/>
  <c r="K37" i="2" s="1"/>
  <c r="I28" i="2"/>
  <c r="G28" i="2"/>
  <c r="Q27" i="2"/>
  <c r="R27" i="2" s="1"/>
  <c r="P27" i="2"/>
  <c r="M27" i="2"/>
  <c r="K27" i="2"/>
  <c r="I27" i="2"/>
  <c r="I24" i="2" s="1"/>
  <c r="G27" i="2"/>
  <c r="Q26" i="2"/>
  <c r="R26" i="2" s="1"/>
  <c r="P26" i="2"/>
  <c r="M26" i="2"/>
  <c r="K26" i="2"/>
  <c r="I26" i="2"/>
  <c r="G26" i="2"/>
  <c r="G24" i="2" s="1"/>
  <c r="G37" i="2" s="1"/>
  <c r="R25" i="2"/>
  <c r="Q25" i="2"/>
  <c r="P25" i="2"/>
  <c r="M25" i="2"/>
  <c r="M24" i="2" s="1"/>
  <c r="K25" i="2"/>
  <c r="I25" i="2"/>
  <c r="G25" i="2"/>
  <c r="L24" i="2"/>
  <c r="L37" i="2" s="1"/>
  <c r="J24" i="2"/>
  <c r="J37" i="2" s="1"/>
  <c r="H24" i="2"/>
  <c r="Q24" i="2" s="1"/>
  <c r="F24" i="2"/>
  <c r="F37" i="2" s="1"/>
  <c r="E24" i="2"/>
  <c r="E37" i="2" s="1"/>
  <c r="D24" i="2"/>
  <c r="D37" i="2" s="1"/>
  <c r="C24" i="2"/>
  <c r="Q23" i="2"/>
  <c r="R23" i="2" s="1"/>
  <c r="P23" i="2"/>
  <c r="M23" i="2"/>
  <c r="K23" i="2"/>
  <c r="I23" i="2"/>
  <c r="G23" i="2"/>
  <c r="R22" i="2"/>
  <c r="Q22" i="2"/>
  <c r="P22" i="2"/>
  <c r="M22" i="2"/>
  <c r="K22" i="2"/>
  <c r="I22" i="2"/>
  <c r="G22" i="2"/>
  <c r="R21" i="2"/>
  <c r="Q21" i="2"/>
  <c r="P21" i="2"/>
  <c r="M21" i="2"/>
  <c r="K21" i="2"/>
  <c r="I21" i="2"/>
  <c r="G21" i="2"/>
  <c r="Q20" i="2"/>
  <c r="R20" i="2" s="1"/>
  <c r="P20" i="2"/>
  <c r="M20" i="2"/>
  <c r="K20" i="2"/>
  <c r="I20" i="2"/>
  <c r="G20" i="2"/>
  <c r="Q19" i="2"/>
  <c r="R19" i="2" s="1"/>
  <c r="P19" i="2"/>
  <c r="M19" i="2"/>
  <c r="K19" i="2"/>
  <c r="I19" i="2"/>
  <c r="G19" i="2"/>
  <c r="R18" i="2"/>
  <c r="Q18" i="2"/>
  <c r="P18" i="2"/>
  <c r="M18" i="2"/>
  <c r="K18" i="2"/>
  <c r="I18" i="2"/>
  <c r="G18" i="2"/>
  <c r="R17" i="2"/>
  <c r="Q17" i="2"/>
  <c r="P17" i="2"/>
  <c r="M17" i="2"/>
  <c r="K17" i="2"/>
  <c r="I17" i="2"/>
  <c r="G17" i="2"/>
  <c r="Q16" i="2"/>
  <c r="R16" i="2" s="1"/>
  <c r="P16" i="2"/>
  <c r="M16" i="2"/>
  <c r="K16" i="2"/>
  <c r="I16" i="2"/>
  <c r="G16" i="2"/>
  <c r="Q15" i="2"/>
  <c r="R15" i="2" s="1"/>
  <c r="P15" i="2"/>
  <c r="M15" i="2"/>
  <c r="K15" i="2"/>
  <c r="I15" i="2"/>
  <c r="G15" i="2"/>
  <c r="R14" i="2"/>
  <c r="Q14" i="2"/>
  <c r="P14" i="2"/>
  <c r="M14" i="2"/>
  <c r="K14" i="2"/>
  <c r="I14" i="2"/>
  <c r="G14" i="2"/>
  <c r="R13" i="2"/>
  <c r="Q13" i="2"/>
  <c r="P13" i="2"/>
  <c r="M13" i="2"/>
  <c r="K13" i="2"/>
  <c r="I13" i="2"/>
  <c r="G13" i="2"/>
  <c r="Q12" i="2"/>
  <c r="R12" i="2" s="1"/>
  <c r="P12" i="2"/>
  <c r="M12" i="2"/>
  <c r="K12" i="2"/>
  <c r="I12" i="2"/>
  <c r="I10" i="2" s="1"/>
  <c r="G12" i="2"/>
  <c r="Q11" i="2"/>
  <c r="R11" i="2" s="1"/>
  <c r="P11" i="2"/>
  <c r="M11" i="2"/>
  <c r="M10" i="2" s="1"/>
  <c r="K11" i="2"/>
  <c r="I11" i="2"/>
  <c r="G11" i="2"/>
  <c r="N10" i="2"/>
  <c r="N37" i="2" s="1"/>
  <c r="L10" i="2"/>
  <c r="K10" i="2"/>
  <c r="J10" i="2"/>
  <c r="H10" i="2"/>
  <c r="G10" i="2"/>
  <c r="F10" i="2"/>
  <c r="E10" i="2"/>
  <c r="D10" i="2"/>
  <c r="C10" i="2"/>
  <c r="C37" i="2" s="1"/>
  <c r="O35" i="1"/>
  <c r="L35" i="1"/>
  <c r="O34" i="1"/>
  <c r="L34" i="1"/>
  <c r="I34" i="1"/>
  <c r="O33" i="1"/>
  <c r="L33" i="1"/>
  <c r="R32" i="1"/>
  <c r="O32" i="1"/>
  <c r="L32" i="1"/>
  <c r="I32" i="1"/>
  <c r="R31" i="1"/>
  <c r="O31" i="1"/>
  <c r="L31" i="1"/>
  <c r="R30" i="1"/>
  <c r="L30" i="1"/>
  <c r="I30" i="1"/>
  <c r="R29" i="1"/>
  <c r="L29" i="1"/>
  <c r="I29" i="1"/>
  <c r="R28" i="1"/>
  <c r="O28" i="1"/>
  <c r="L28" i="1"/>
  <c r="I28" i="1"/>
  <c r="R27" i="1"/>
  <c r="O27" i="1"/>
  <c r="L27" i="1"/>
  <c r="I27" i="1"/>
  <c r="R26" i="1"/>
  <c r="O26" i="1"/>
  <c r="L26" i="1"/>
  <c r="I26" i="1"/>
  <c r="R25" i="1"/>
  <c r="O25" i="1"/>
  <c r="L25" i="1"/>
  <c r="I25" i="1"/>
  <c r="R24" i="1"/>
  <c r="O24" i="1"/>
  <c r="L24" i="1"/>
  <c r="I24" i="1"/>
  <c r="Q23" i="1"/>
  <c r="P23" i="1"/>
  <c r="N23" i="1"/>
  <c r="M23" i="1"/>
  <c r="K23" i="1"/>
  <c r="J23" i="1"/>
  <c r="H23" i="1"/>
  <c r="G23" i="1"/>
  <c r="F23" i="1"/>
  <c r="E23" i="1"/>
  <c r="D23" i="1"/>
  <c r="C23" i="1"/>
  <c r="I22" i="1"/>
  <c r="R21" i="1"/>
  <c r="O21" i="1"/>
  <c r="L21" i="1"/>
  <c r="I21" i="1"/>
  <c r="R20" i="1"/>
  <c r="O20" i="1"/>
  <c r="L20" i="1"/>
  <c r="I20" i="1"/>
  <c r="R19" i="1"/>
  <c r="O19" i="1"/>
  <c r="L19" i="1"/>
  <c r="I19" i="1"/>
  <c r="O18" i="1"/>
  <c r="L18" i="1"/>
  <c r="I18" i="1"/>
  <c r="R17" i="1"/>
  <c r="I17" i="1"/>
  <c r="R16" i="1"/>
  <c r="O16" i="1"/>
  <c r="L16" i="1"/>
  <c r="I16" i="1"/>
  <c r="R15" i="1"/>
  <c r="O15" i="1"/>
  <c r="L15" i="1"/>
  <c r="I15" i="1"/>
  <c r="R14" i="1"/>
  <c r="O14" i="1"/>
  <c r="L14" i="1"/>
  <c r="I14" i="1"/>
  <c r="R13" i="1"/>
  <c r="O13" i="1"/>
  <c r="L13" i="1"/>
  <c r="I13" i="1"/>
  <c r="R12" i="1"/>
  <c r="R10" i="1" s="1"/>
  <c r="O12" i="1"/>
  <c r="L12" i="1"/>
  <c r="I12" i="1"/>
  <c r="O11" i="1"/>
  <c r="O10" i="1" s="1"/>
  <c r="L11" i="1"/>
  <c r="I11" i="1"/>
  <c r="Q10" i="1"/>
  <c r="P10" i="1"/>
  <c r="N10" i="1"/>
  <c r="M10" i="1"/>
  <c r="K10" i="1"/>
  <c r="J10" i="1"/>
  <c r="H10" i="1"/>
  <c r="G10" i="1"/>
  <c r="F10" i="1"/>
  <c r="E10" i="1"/>
  <c r="D10" i="1"/>
  <c r="C10" i="1"/>
  <c r="O23" i="1" l="1"/>
  <c r="F36" i="1"/>
  <c r="C36" i="1"/>
  <c r="D36" i="1"/>
  <c r="I23" i="1"/>
  <c r="L23" i="1"/>
  <c r="R23" i="1"/>
  <c r="P36" i="1"/>
  <c r="E36" i="1"/>
  <c r="Q36" i="1"/>
  <c r="R36" i="1"/>
  <c r="N36" i="1"/>
  <c r="M36" i="1"/>
  <c r="O36" i="1"/>
  <c r="J36" i="1"/>
  <c r="G36" i="1"/>
  <c r="F17" i="4"/>
  <c r="Q17" i="4"/>
  <c r="P17" i="4"/>
  <c r="O11" i="4"/>
  <c r="M11" i="4" s="1"/>
  <c r="M17" i="4" s="1"/>
  <c r="O12" i="4"/>
  <c r="M12" i="4" s="1"/>
  <c r="O13" i="4"/>
  <c r="M13" i="4" s="1"/>
  <c r="I17" i="4"/>
  <c r="O15" i="3"/>
  <c r="M15" i="3" s="1"/>
  <c r="O17" i="3"/>
  <c r="M17" i="3" s="1"/>
  <c r="H35" i="3"/>
  <c r="F11" i="3"/>
  <c r="F35" i="3" s="1"/>
  <c r="O14" i="3"/>
  <c r="M14" i="3" s="1"/>
  <c r="O19" i="3"/>
  <c r="M19" i="3" s="1"/>
  <c r="N35" i="3"/>
  <c r="R35" i="3"/>
  <c r="O30" i="3"/>
  <c r="M30" i="3" s="1"/>
  <c r="E35" i="3"/>
  <c r="G32" i="3"/>
  <c r="O12" i="3"/>
  <c r="M12" i="3" s="1"/>
  <c r="O16" i="3"/>
  <c r="M16" i="3" s="1"/>
  <c r="G11" i="3"/>
  <c r="G35" i="3" s="1"/>
  <c r="J35" i="3"/>
  <c r="O13" i="3"/>
  <c r="M13" i="3" s="1"/>
  <c r="K36" i="1"/>
  <c r="L10" i="1"/>
  <c r="L36" i="1" s="1"/>
  <c r="I10" i="1"/>
  <c r="I36" i="1" s="1"/>
  <c r="H36" i="1"/>
  <c r="I37" i="2"/>
  <c r="M37" i="2"/>
  <c r="Q35" i="3"/>
  <c r="H37" i="2"/>
  <c r="G16" i="4"/>
  <c r="G17" i="4" s="1"/>
  <c r="P24" i="2"/>
  <c r="R24" i="2" s="1"/>
  <c r="P11" i="3"/>
  <c r="P35" i="3" s="1"/>
  <c r="I11" i="3"/>
  <c r="I35" i="3" s="1"/>
  <c r="M32" i="3"/>
  <c r="O17" i="4" l="1"/>
  <c r="O11" i="3"/>
  <c r="O35" i="3" s="1"/>
  <c r="M11" i="3"/>
  <c r="M35" i="3" s="1"/>
</calcChain>
</file>

<file path=xl/sharedStrings.xml><?xml version="1.0" encoding="utf-8"?>
<sst xmlns="http://schemas.openxmlformats.org/spreadsheetml/2006/main" count="239" uniqueCount="137">
  <si>
    <t>ỦY BAN NHÂN DÂN QUẬN 4</t>
  </si>
  <si>
    <t>CỘNG HÒA XÃ HỘI CHỦ NGHĨA VIỆT NAM</t>
  </si>
  <si>
    <t>Độc lập - Tự do - Hạnh phúc</t>
  </si>
  <si>
    <t>Phụ lục 3</t>
  </si>
  <si>
    <t>BẢNG SỐ LIỆU CHỈ TIÊU CỤ THỂ TỪNG NHÓM TRẺ, LỚP MẦM, CHỒI VÀ LÁ</t>
  </si>
  <si>
    <t>(Ban hành kèm theo Kế hoạch số      /KH-UBND ngày    tháng   năm 2024 của Ủy ban nhân dân Quận 4)</t>
  </si>
  <si>
    <t>STT</t>
  </si>
  <si>
    <t>Tên trường MG, MN</t>
  </si>
  <si>
    <t>Tổng số phòng học</t>
  </si>
  <si>
    <t>Số 
lớp</t>
  </si>
  <si>
    <t>Số 
trẻ đang học</t>
  </si>
  <si>
    <t>Tuyển mới</t>
  </si>
  <si>
    <t>1. Công lập</t>
  </si>
  <si>
    <t>Mầm non 2</t>
  </si>
  <si>
    <t>Mầm non 3</t>
  </si>
  <si>
    <t>Mầm non 6</t>
  </si>
  <si>
    <t>Mầm non 9</t>
  </si>
  <si>
    <t>Mầm non 10</t>
  </si>
  <si>
    <t>Mầm non 12</t>
  </si>
  <si>
    <t>Mầm non 14</t>
  </si>
  <si>
    <t>Mầm non 15</t>
  </si>
  <si>
    <t>Mầm non 18</t>
  </si>
  <si>
    <t>MN Sao Mai 12</t>
  </si>
  <si>
    <t>MN Sao Mai 13</t>
  </si>
  <si>
    <t xml:space="preserve">Mầm non Ban Mai </t>
  </si>
  <si>
    <t>MN Nguyễn Tất Thành</t>
  </si>
  <si>
    <t>2. Ngoài công lập</t>
  </si>
  <si>
    <t>MN Khánh Hội</t>
  </si>
  <si>
    <t>MN Việt Mỹ</t>
  </si>
  <si>
    <t>MN Ngôi Nhà Ong</t>
  </si>
  <si>
    <t>MN Chú Gấu Nhỏ</t>
  </si>
  <si>
    <t>MN Baby</t>
  </si>
  <si>
    <t>MN Thiên Thần Nhỏ</t>
  </si>
  <si>
    <t>MN Anh Việt Mỹ</t>
  </si>
  <si>
    <t>Mẫu giáo Savio</t>
  </si>
  <si>
    <t>Lớp MN Ngôi Nhà Bí Đỏ</t>
  </si>
  <si>
    <t xml:space="preserve">Lớp Vàng Anh </t>
  </si>
  <si>
    <t>Lớp Thiên Thần</t>
  </si>
  <si>
    <t>Lớp MG Ngôi Sao Nhỏ</t>
  </si>
  <si>
    <t>Tổng cộng:</t>
  </si>
  <si>
    <t>13-24 tháng</t>
  </si>
  <si>
    <t>25-36 tháng</t>
  </si>
  <si>
    <t>3-4 tuổi</t>
  </si>
  <si>
    <t>4-5 tuổi</t>
  </si>
  <si>
    <t>5-6 tuổi</t>
  </si>
  <si>
    <t>Ghi chú</t>
  </si>
  <si>
    <t>Số trẻ</t>
  </si>
  <si>
    <r>
      <rPr>
        <b/>
        <sz val="12"/>
        <color theme="1"/>
        <rFont val="Times New Roman"/>
        <family val="1"/>
      </rPr>
      <t xml:space="preserve">Ghi chú: </t>
    </r>
    <r>
      <rPr>
        <sz val="12"/>
        <color theme="1"/>
        <rFont val="Times New Roman"/>
        <family val="1"/>
      </rPr>
      <t>Các trường công lập nhận đủ số lượng trẻ 5 tuổi theo nhu cầu</t>
    </r>
    <r>
      <rPr>
        <b/>
        <sz val="12"/>
        <color theme="1"/>
        <rFont val="Times New Roman"/>
        <family val="1"/>
      </rPr>
      <t xml:space="preserve"> tuyển mới</t>
    </r>
    <r>
      <rPr>
        <sz val="12"/>
        <color theme="1"/>
        <rFont val="Times New Roman"/>
        <family val="1"/>
      </rPr>
      <t>, số trẻ 5 tuổi còn lại các trường ngoài công lập tiếp tục thu nhận.</t>
    </r>
  </si>
  <si>
    <t>Phụ lục 4</t>
  </si>
  <si>
    <t>BẢNG SỐ LIỆU CHỈ TIÊU TUYỂN SINH CẤP TIỂU HỌC</t>
  </si>
  <si>
    <t>TT</t>
  </si>
  <si>
    <t>Tên trường tiểu học</t>
  </si>
  <si>
    <t>Tên phường</t>
  </si>
  <si>
    <t>Tổng số trẻ 6 tuổi</t>
  </si>
  <si>
    <t>Khả năng nhận</t>
  </si>
  <si>
    <t>Chỉ tiêu giao trường</t>
  </si>
  <si>
    <t>Tổng số 
lớp</t>
  </si>
  <si>
    <t>Tổng số
 học sinh</t>
  </si>
  <si>
    <t>Số lớp</t>
  </si>
  <si>
    <t>Số học sinh</t>
  </si>
  <si>
    <t>Tổng số</t>
  </si>
  <si>
    <t>Học 1 buổi</t>
  </si>
  <si>
    <t>Học 2 buổi</t>
  </si>
  <si>
    <t>Trong đó loại hình</t>
  </si>
  <si>
    <t>Tổng cộng</t>
  </si>
  <si>
    <t>Tiếng Anh tự chọn</t>
  </si>
  <si>
    <t>Tiếng Anh Tăng cường</t>
  </si>
  <si>
    <t>Tiếng Anh tích hợp</t>
  </si>
  <si>
    <t>Công lập</t>
  </si>
  <si>
    <t>Nguyễn Huệ 1</t>
  </si>
  <si>
    <t>Đoàn Thị Điểm</t>
  </si>
  <si>
    <t>Đặng Trần Côn</t>
  </si>
  <si>
    <t>Lê Thánh Tôn</t>
  </si>
  <si>
    <t>Vĩnh Hội</t>
  </si>
  <si>
    <t>Lý Nhơn</t>
  </si>
  <si>
    <t>Nguyễn Văn Trỗi</t>
  </si>
  <si>
    <t>Bến Cảng</t>
  </si>
  <si>
    <t>Bạch Đằng</t>
  </si>
  <si>
    <t>Xóm Chiếu</t>
  </si>
  <si>
    <t>Đinh Bộ Lĩnh</t>
  </si>
  <si>
    <t>Đống Đa</t>
  </si>
  <si>
    <t>Nguyễn Trường Tộ</t>
  </si>
  <si>
    <t>Nguyễn Thái Bình</t>
  </si>
  <si>
    <t>Ngoài công lập</t>
  </si>
  <si>
    <t>Anh Việt Mỹ</t>
  </si>
  <si>
    <t>Không phân bổ</t>
  </si>
  <si>
    <t>Kinh Bắc</t>
  </si>
  <si>
    <t xml:space="preserve">Ghi chú: </t>
  </si>
  <si>
    <t>- Đơn vị tự cân đối số lượng học sinh tiếng Anh tự chọn và lớp tiếng Anh Tăng cường theo tình hình thực tế đăng ký của phụ huynh</t>
  </si>
  <si>
    <t>Phụ lục 5</t>
  </si>
  <si>
    <t>BẢNG SỐ LIỆU CHỈ TIÊU CỤ THỂ TỪNG PHƯỜNG, TRƯỜNG TRUNG HỌC CƠ SỞ (CÔNG LẬP)</t>
  </si>
  <si>
    <t>Trường trung học cơ sở</t>
  </si>
  <si>
    <t>Phường</t>
  </si>
  <si>
    <t>Tổng số học sinh hoàn thành chương trình tiểu học</t>
  </si>
  <si>
    <t>Tổng số lớp (phòng học)</t>
  </si>
  <si>
    <t>Bình quân số HS lớp</t>
  </si>
  <si>
    <t>Trong đó</t>
  </si>
  <si>
    <t>Phổ thông</t>
  </si>
  <si>
    <t>Nguyễn Huệ</t>
  </si>
  <si>
    <t>Quang Trung</t>
  </si>
  <si>
    <t>Vân Đồn</t>
  </si>
  <si>
    <t>Chi Lăng</t>
  </si>
  <si>
    <t>Tăng Bạt Hổ</t>
  </si>
  <si>
    <t>Khánh Hội</t>
  </si>
  <si>
    <t>- Trẻ đang học lớp Chồi trường nào sẽ được phân tuyến tiếp tục học lớp Lá trường đó.</t>
  </si>
  <si>
    <t>- Các trường công lập nhận đủ số lượng trẻ 5 tuổi theo nhu cầu tuyển mới, số trẻ 5 tuổi còn lại các trường ngoài công lập tiếp tục thu nhận.</t>
  </si>
  <si>
    <t>3-4 tuổi tuyển cho điểm lẻ</t>
  </si>
  <si>
    <r>
      <rPr>
        <b/>
        <sz val="12"/>
        <rFont val="Times New Roman"/>
        <family val="1"/>
      </rPr>
      <t xml:space="preserve">Ghi chú: </t>
    </r>
    <r>
      <rPr>
        <sz val="12"/>
        <color theme="1"/>
        <rFont val="Times New Roman"/>
        <family val="1"/>
      </rPr>
      <t/>
    </r>
  </si>
  <si>
    <t>Phường 1</t>
  </si>
  <si>
    <t>Phường 3</t>
  </si>
  <si>
    <t>Phường 4</t>
  </si>
  <si>
    <t>Phường 6</t>
  </si>
  <si>
    <t>Phường 02 (một phần)</t>
  </si>
  <si>
    <t>Phường 9 (thường trú)</t>
  </si>
  <si>
    <t>Phường 18</t>
  </si>
  <si>
    <t>Phường 16 (một phần)</t>
  </si>
  <si>
    <t>Phường 15 (một phần)</t>
  </si>
  <si>
    <t>Phường 14</t>
  </si>
  <si>
    <t>Phường 13 (một phần)</t>
  </si>
  <si>
    <t>Phường 8 (một phần)</t>
  </si>
  <si>
    <t>Phường 10</t>
  </si>
  <si>
    <t>Phường 9 (tạm trú)</t>
  </si>
  <si>
    <t>(Ban hành kèm theo Kế hoạch số      /KH-UBND ngày      tháng      năm 2024 của Ủy ban nhân dân Quận 4)</t>
  </si>
  <si>
    <t>Phụ lục 6</t>
  </si>
  <si>
    <t>Phường 1, 2</t>
  </si>
  <si>
    <t>Bình chọn học sinh toàn quận</t>
  </si>
  <si>
    <t>Phường 14, 15, 16</t>
  </si>
  <si>
    <t>Phường 3, 4, 10</t>
  </si>
  <si>
    <r>
      <t>Ghi chú:</t>
    </r>
    <r>
      <rPr>
        <sz val="14"/>
        <color theme="1"/>
        <rFont val="Times New Roman"/>
        <family val="1"/>
      </rPr>
      <t xml:space="preserve"> 
         </t>
    </r>
  </si>
  <si>
    <t>Phường 6, 9, 8 và 1 phần phường 13</t>
  </si>
  <si>
    <t>Phường 18, trẻ cư ngụ quận khác đang học lớp 5 tại Quận 4  và 1 phần phường 13 và quận khác</t>
  </si>
  <si>
    <t>(Ban hành kèm theo Kế hoạch số       /KH-UBND ngày    tháng   năm 2024 của Ủy ban nhân dân Quận 4)</t>
  </si>
  <si>
    <t>Phường 8 (thường trú chung cư H2)</t>
  </si>
  <si>
    <t>-  Số lượng lớp, học sinh phân bổ ở các trường và các phường chỉ là số liệu tạm ước tính, Ban Chỉ đạo tuyển sinh quận sẽ điều phối lại theo tình hình thực tế.</t>
  </si>
  <si>
    <t>- Số lượng lớp, học sinh phân bổ ở các trường và phân tuyến ở các phường chỉ là số liệu tạm ước tính, Ban Chỉ đạo tuyển sinh quận sẽ cân đối phân bổ sau khi trường Tiểu học xét chọn xong học sinh đạt kết quả học tập và thành tích cao vào lớp 6 Trường Trung học cơ sở Vân Đồn.</t>
  </si>
  <si>
    <t>- Đơn vị tự cân đối số lượng học sinh lớp phổ thông và lớp tiếng Anh tăng cường theo tình hình thực tế.</t>
  </si>
  <si>
    <t>- Số trẻ chưa đi học trường mầm non, Ban Chỉ đạo tuyển sinh quận cân đối phân tuyến vào các trường mầm non công lập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</si>
</sst>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0"/>
      <color rgb="FF000000"/>
      <name val="Calibri"/>
      <scheme val="minor"/>
    </font>
    <font>
      <b/>
      <sz val="12"/>
      <color theme="1"/>
      <name val="Times New Roman"/>
      <family val="1"/>
    </font>
    <font>
      <sz val="12"/>
      <color theme="1"/>
      <name val="Times New Roman"/>
      <family val="1"/>
    </font>
    <font>
      <sz val="10"/>
      <color rgb="FF000000"/>
      <name val="Times New Roman"/>
      <family val="1"/>
    </font>
    <font>
      <sz val="11"/>
      <color theme="1"/>
      <name val="Times New Roman"/>
      <family val="1"/>
    </font>
    <font>
      <b/>
      <i/>
      <sz val="11"/>
      <color theme="1"/>
      <name val="Times New Roman"/>
      <family val="1"/>
    </font>
    <font>
      <b/>
      <sz val="14"/>
      <color theme="1"/>
      <name val="Times New Roman"/>
      <family val="1"/>
    </font>
    <font>
      <i/>
      <sz val="14"/>
      <color theme="1"/>
      <name val="Times New Roman"/>
      <family val="1"/>
    </font>
    <font>
      <b/>
      <sz val="11"/>
      <color theme="1"/>
      <name val="Times New Roman"/>
      <family val="1"/>
    </font>
    <font>
      <sz val="10"/>
      <name val="Calibri"/>
      <family val="2"/>
    </font>
    <font>
      <sz val="10"/>
      <color theme="1"/>
      <name val="Times New Roman"/>
      <family val="1"/>
    </font>
    <font>
      <b/>
      <sz val="10"/>
      <color theme="1"/>
      <name val="Times New Roman"/>
      <family val="1"/>
    </font>
    <font>
      <sz val="14"/>
      <color theme="1"/>
      <name val="Times New Roman"/>
      <family val="1"/>
    </font>
    <font>
      <sz val="10"/>
      <color rgb="FF000000"/>
      <name val="Calibri"/>
      <family val="2"/>
    </font>
    <font>
      <b/>
      <sz val="12"/>
      <name val="Times New Roman"/>
      <family val="1"/>
    </font>
    <font>
      <sz val="10"/>
      <name val="Calibri"/>
      <family val="2"/>
      <scheme val="minor"/>
    </font>
    <font>
      <sz val="12"/>
      <name val="Times New Roman"/>
      <family val="1"/>
    </font>
    <font>
      <sz val="10"/>
      <name val="Times New Roman"/>
      <family val="1"/>
    </font>
    <font>
      <sz val="11"/>
      <name val="Times New Roman"/>
      <family val="1"/>
    </font>
    <font>
      <b/>
      <i/>
      <sz val="11"/>
      <name val="Times New Roman"/>
      <family val="1"/>
    </font>
    <font>
      <b/>
      <sz val="14"/>
      <name val="Times New Roman"/>
      <family val="1"/>
    </font>
    <font>
      <i/>
      <sz val="14"/>
      <name val="Times New Roman"/>
      <family val="1"/>
    </font>
    <font>
      <b/>
      <sz val="11"/>
      <name val="Times New Roman"/>
      <family val="1"/>
    </font>
    <font>
      <sz val="10"/>
      <name val="Calibri"/>
      <family val="2"/>
    </font>
    <font>
      <b/>
      <sz val="10"/>
      <name val="Times New Roman"/>
      <family val="1"/>
    </font>
    <font>
      <sz val="14"/>
      <name val="Times New Roman"/>
      <family val="1"/>
    </font>
  </fonts>
  <fills count="2">
    <fill>
      <patternFill patternType="none"/>
    </fill>
    <fill>
      <patternFill patternType="gray125"/>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dotted">
        <color rgb="FF000000"/>
      </top>
      <bottom style="thin">
        <color rgb="FF000000"/>
      </bottom>
      <diagonal/>
    </border>
    <border>
      <left/>
      <right/>
      <top/>
      <bottom style="thin">
        <color rgb="FF000000"/>
      </bottom>
      <diagonal/>
    </border>
    <border>
      <left style="thin">
        <color rgb="FF000000"/>
      </left>
      <right style="thin">
        <color rgb="FF000000"/>
      </right>
      <top style="dotted">
        <color rgb="FF000000"/>
      </top>
      <bottom style="thin">
        <color indexed="64"/>
      </bottom>
      <diagonal/>
    </border>
    <border>
      <left/>
      <right style="thin">
        <color rgb="FF000000"/>
      </right>
      <top/>
      <bottom style="thin">
        <color rgb="FF000000"/>
      </bottom>
      <diagonal/>
    </border>
  </borders>
  <cellStyleXfs count="1">
    <xf numFmtId="0" fontId="0" fillId="0" borderId="0"/>
  </cellStyleXfs>
  <cellXfs count="175">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8" fillId="0" borderId="1" xfId="0" applyFont="1" applyBorder="1" applyAlignment="1">
      <alignment horizontal="center" vertical="center" wrapText="1"/>
    </xf>
    <xf numFmtId="0" fontId="3" fillId="0" borderId="6" xfId="0" applyFont="1" applyBorder="1" applyAlignment="1">
      <alignment vertical="center"/>
    </xf>
    <xf numFmtId="0" fontId="8" fillId="0" borderId="6" xfId="0" applyFont="1" applyBorder="1" applyAlignment="1">
      <alignment horizontal="left" vertical="center"/>
    </xf>
    <xf numFmtId="0" fontId="11" fillId="0" borderId="6" xfId="0" applyFont="1" applyBorder="1" applyAlignment="1">
      <alignment horizontal="center" vertical="center"/>
    </xf>
    <xf numFmtId="0" fontId="4" fillId="0" borderId="7" xfId="0" applyFont="1" applyBorder="1" applyAlignment="1">
      <alignment horizont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1" fontId="4" fillId="0" borderId="0" xfId="0" applyNumberFormat="1" applyFont="1"/>
    <xf numFmtId="0" fontId="4" fillId="0" borderId="8" xfId="0" applyFont="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1" fontId="4" fillId="0" borderId="8" xfId="0" applyNumberFormat="1" applyFont="1" applyBorder="1" applyAlignment="1">
      <alignment horizontal="center" vertical="center" wrapText="1"/>
    </xf>
    <xf numFmtId="0" fontId="4" fillId="0" borderId="9" xfId="0" applyFont="1" applyBorder="1" applyAlignment="1">
      <alignment horizontal="center"/>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3" fillId="0" borderId="6" xfId="0" applyFont="1" applyBorder="1"/>
    <xf numFmtId="0" fontId="10" fillId="0" borderId="4" xfId="0" applyFont="1" applyBorder="1"/>
    <xf numFmtId="0" fontId="8" fillId="0" borderId="6" xfId="0" applyFont="1" applyBorder="1" applyAlignment="1">
      <alignment horizontal="center" vertical="center" wrapText="1"/>
    </xf>
    <xf numFmtId="0" fontId="8" fillId="0" borderId="0" xfId="0" applyFont="1"/>
    <xf numFmtId="0" fontId="3" fillId="0" borderId="0" xfId="0" applyFont="1" applyAlignment="1">
      <alignment horizontal="right"/>
    </xf>
    <xf numFmtId="1" fontId="10" fillId="0" borderId="3" xfId="0" applyNumberFormat="1" applyFont="1" applyBorder="1" applyAlignment="1">
      <alignment horizontal="center" vertical="center"/>
    </xf>
    <xf numFmtId="0" fontId="4" fillId="0" borderId="0" xfId="0" applyFont="1" applyAlignment="1">
      <alignment horizontal="center" vertical="center"/>
    </xf>
    <xf numFmtId="1" fontId="4" fillId="0" borderId="11" xfId="0" applyNumberFormat="1" applyFont="1" applyBorder="1" applyAlignment="1">
      <alignment horizontal="center" vertical="center" wrapText="1"/>
    </xf>
    <xf numFmtId="1" fontId="8" fillId="0" borderId="6"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1" fillId="0" borderId="0" xfId="0" applyFont="1" applyAlignment="1">
      <alignment vertical="center" wrapText="1"/>
    </xf>
    <xf numFmtId="0" fontId="13" fillId="0" borderId="0" xfId="0" applyFont="1"/>
    <xf numFmtId="0" fontId="5" fillId="0" borderId="0" xfId="0" applyFont="1" applyAlignment="1">
      <alignment horizontal="right" vertical="center"/>
    </xf>
    <xf numFmtId="0" fontId="7" fillId="0" borderId="16" xfId="0" applyFont="1" applyBorder="1" applyAlignment="1">
      <alignment horizontal="center" vertical="center"/>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vertical="center"/>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1"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xf numFmtId="0" fontId="12" fillId="0" borderId="0" xfId="0" quotePrefix="1" applyFont="1"/>
    <xf numFmtId="0" fontId="8" fillId="0" borderId="0" xfId="0" applyFont="1" applyAlignment="1">
      <alignment horizontal="left" vertical="center" wrapText="1"/>
    </xf>
    <xf numFmtId="0" fontId="6" fillId="0" borderId="0" xfId="0" applyFont="1" applyAlignment="1">
      <alignment horizontal="right"/>
    </xf>
    <xf numFmtId="0" fontId="13" fillId="0" borderId="0" xfId="0" applyFont="1" applyAlignment="1">
      <alignment horizontal="right"/>
    </xf>
    <xf numFmtId="0" fontId="14" fillId="0" borderId="0" xfId="0" applyFont="1" applyFill="1"/>
    <xf numFmtId="0" fontId="16" fillId="0" borderId="0" xfId="0" applyFont="1" applyFill="1"/>
    <xf numFmtId="0" fontId="18" fillId="0" borderId="0" xfId="0" applyFont="1" applyFill="1"/>
    <xf numFmtId="0" fontId="19" fillId="0" borderId="0" xfId="0" applyFont="1" applyFill="1"/>
    <xf numFmtId="0" fontId="22" fillId="0" borderId="1" xfId="0" applyFont="1" applyFill="1" applyBorder="1" applyAlignment="1">
      <alignment horizontal="center" vertical="center" wrapText="1"/>
    </xf>
    <xf numFmtId="0" fontId="17" fillId="0" borderId="6" xfId="0" applyFont="1" applyFill="1" applyBorder="1" applyAlignment="1">
      <alignment vertical="center"/>
    </xf>
    <xf numFmtId="0" fontId="22" fillId="0" borderId="6" xfId="0" applyFont="1" applyFill="1" applyBorder="1" applyAlignment="1">
      <alignment horizontal="left" vertical="center"/>
    </xf>
    <xf numFmtId="0" fontId="17" fillId="0" borderId="6" xfId="0" applyFont="1" applyFill="1" applyBorder="1" applyAlignment="1">
      <alignment horizontal="center" vertical="center"/>
    </xf>
    <xf numFmtId="0" fontId="24" fillId="0" borderId="6" xfId="0" applyFont="1" applyFill="1" applyBorder="1" applyAlignment="1">
      <alignment horizontal="center" vertical="center"/>
    </xf>
    <xf numFmtId="0" fontId="18" fillId="0" borderId="7" xfId="0" applyFont="1" applyFill="1" applyBorder="1" applyAlignment="1">
      <alignment horizontal="left" vertical="center" wrapText="1"/>
    </xf>
    <xf numFmtId="0" fontId="18" fillId="0" borderId="7" xfId="0" applyFont="1" applyFill="1" applyBorder="1" applyAlignment="1">
      <alignment horizontal="center" vertical="center" wrapText="1"/>
    </xf>
    <xf numFmtId="1" fontId="18" fillId="0" borderId="7" xfId="0" applyNumberFormat="1" applyFont="1" applyFill="1" applyBorder="1" applyAlignment="1">
      <alignment horizontal="center" vertical="center" wrapText="1"/>
    </xf>
    <xf numFmtId="0" fontId="18" fillId="0" borderId="8" xfId="0" applyFont="1" applyFill="1" applyBorder="1" applyAlignment="1">
      <alignment horizontal="left" vertical="center" wrapText="1"/>
    </xf>
    <xf numFmtId="0" fontId="18" fillId="0" borderId="8" xfId="0" applyFont="1" applyFill="1" applyBorder="1" applyAlignment="1">
      <alignment horizontal="center" vertical="center" wrapText="1"/>
    </xf>
    <xf numFmtId="1" fontId="18" fillId="0" borderId="8"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0" xfId="0" applyFont="1" applyFill="1"/>
    <xf numFmtId="0" fontId="20" fillId="0" borderId="0" xfId="0" applyFont="1" applyFill="1" applyAlignment="1">
      <alignment horizontal="right" vertical="center"/>
    </xf>
    <xf numFmtId="0" fontId="22" fillId="0" borderId="10" xfId="0" applyFont="1" applyFill="1" applyBorder="1" applyAlignment="1">
      <alignment horizontal="left" vertical="center"/>
    </xf>
    <xf numFmtId="0" fontId="24" fillId="0" borderId="10" xfId="0" applyFont="1" applyFill="1" applyBorder="1" applyAlignment="1">
      <alignment horizontal="center" vertical="center"/>
    </xf>
    <xf numFmtId="0" fontId="18" fillId="0" borderId="17" xfId="0" applyFont="1" applyFill="1" applyBorder="1" applyAlignment="1">
      <alignment horizontal="left" vertical="center" wrapText="1"/>
    </xf>
    <xf numFmtId="0" fontId="18" fillId="0" borderId="17" xfId="0" applyFont="1" applyFill="1" applyBorder="1" applyAlignment="1">
      <alignment horizontal="center" vertical="center" wrapText="1"/>
    </xf>
    <xf numFmtId="1" fontId="18" fillId="0" borderId="17" xfId="0" applyNumberFormat="1" applyFont="1" applyFill="1" applyBorder="1" applyAlignment="1">
      <alignment horizontal="center" vertical="center" wrapText="1"/>
    </xf>
    <xf numFmtId="0" fontId="14"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5"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18" fillId="0" borderId="7" xfId="0" applyFont="1" applyFill="1" applyBorder="1" applyAlignment="1">
      <alignment horizontal="center" vertical="center"/>
    </xf>
    <xf numFmtId="1" fontId="18" fillId="0" borderId="0" xfId="0" applyNumberFormat="1" applyFont="1" applyFill="1" applyAlignment="1">
      <alignment vertical="center"/>
    </xf>
    <xf numFmtId="0" fontId="18" fillId="0" borderId="8" xfId="0" applyFont="1" applyFill="1" applyBorder="1" applyAlignment="1">
      <alignment horizontal="center" vertical="center"/>
    </xf>
    <xf numFmtId="0" fontId="18" fillId="0" borderId="17" xfId="0" applyFont="1" applyFill="1" applyBorder="1" applyAlignment="1">
      <alignment horizontal="center" vertical="center"/>
    </xf>
    <xf numFmtId="0" fontId="17" fillId="0" borderId="10" xfId="0" applyFont="1" applyFill="1" applyBorder="1" applyAlignment="1">
      <alignment vertical="center"/>
    </xf>
    <xf numFmtId="0" fontId="17" fillId="0" borderId="18" xfId="0" applyFont="1" applyFill="1" applyBorder="1" applyAlignment="1">
      <alignment vertical="center"/>
    </xf>
    <xf numFmtId="0" fontId="22" fillId="0" borderId="0" xfId="0" applyFont="1" applyFill="1" applyAlignment="1">
      <alignment vertical="center"/>
    </xf>
    <xf numFmtId="0" fontId="16" fillId="0" borderId="0" xfId="0" quotePrefix="1" applyFont="1" applyAlignment="1">
      <alignment vertical="center"/>
    </xf>
    <xf numFmtId="0" fontId="17" fillId="0" borderId="0" xfId="0" applyFont="1" applyFill="1" applyAlignment="1">
      <alignment horizontal="right" vertical="center"/>
    </xf>
    <xf numFmtId="0" fontId="25" fillId="0" borderId="0" xfId="0" applyFont="1" applyFill="1" applyAlignment="1">
      <alignment horizontal="left" vertical="center"/>
    </xf>
    <xf numFmtId="0" fontId="18" fillId="0" borderId="0" xfId="0" applyFont="1" applyFill="1" applyAlignment="1">
      <alignment horizontal="center"/>
    </xf>
    <xf numFmtId="0" fontId="22"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7" fillId="0" borderId="11" xfId="0" applyFont="1" applyFill="1" applyBorder="1" applyAlignment="1">
      <alignment horizontal="left" vertical="center"/>
    </xf>
    <xf numFmtId="0" fontId="18" fillId="0" borderId="15" xfId="0" applyFont="1" applyFill="1" applyBorder="1" applyAlignment="1">
      <alignment horizontal="center" vertical="center" wrapText="1"/>
    </xf>
    <xf numFmtId="0" fontId="17" fillId="0" borderId="15" xfId="0" applyFont="1" applyFill="1" applyBorder="1" applyAlignment="1">
      <alignment horizontal="left" vertical="center"/>
    </xf>
    <xf numFmtId="0" fontId="18" fillId="0" borderId="5"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0" xfId="0" applyFont="1" applyFill="1" applyBorder="1" applyAlignment="1">
      <alignment vertical="center" wrapText="1"/>
    </xf>
    <xf numFmtId="0" fontId="22" fillId="0" borderId="0" xfId="0" applyFont="1" applyFill="1" applyAlignment="1">
      <alignment horizontal="center" vertical="center" wrapText="1"/>
    </xf>
    <xf numFmtId="0" fontId="22" fillId="0" borderId="0" xfId="0" applyFont="1" applyFill="1" applyAlignment="1">
      <alignment vertical="center" wrapText="1"/>
    </xf>
    <xf numFmtId="0" fontId="14" fillId="0" borderId="0" xfId="0" applyFont="1" applyFill="1" applyAlignment="1">
      <alignment horizontal="left" vertical="center"/>
    </xf>
    <xf numFmtId="0" fontId="14" fillId="0" borderId="0" xfId="0" applyFont="1" applyFill="1" applyAlignment="1">
      <alignment vertical="center" wrapText="1"/>
    </xf>
    <xf numFmtId="0" fontId="14" fillId="0" borderId="0" xfId="0" applyFont="1" applyFill="1" applyAlignment="1">
      <alignment horizontal="center" vertical="center" wrapText="1"/>
    </xf>
    <xf numFmtId="164" fontId="14" fillId="0" borderId="0" xfId="0" applyNumberFormat="1" applyFont="1" applyFill="1" applyAlignment="1">
      <alignment horizontal="center" vertical="center" wrapText="1"/>
    </xf>
    <xf numFmtId="0" fontId="14" fillId="0" borderId="0" xfId="0" applyFont="1" applyFill="1" applyAlignment="1">
      <alignment horizontal="left" vertical="center" wrapText="1"/>
    </xf>
    <xf numFmtId="0" fontId="16" fillId="0" borderId="0" xfId="0" quotePrefix="1" applyFont="1" applyFill="1"/>
    <xf numFmtId="0" fontId="16" fillId="0" borderId="0" xfId="0" quotePrefix="1" applyFont="1" applyFill="1" applyAlignment="1"/>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5" fillId="0" borderId="0" xfId="0" applyFont="1" applyFill="1" applyAlignment="1"/>
    <xf numFmtId="0" fontId="0" fillId="0" borderId="0" xfId="0" applyFont="1" applyAlignment="1"/>
    <xf numFmtId="0" fontId="6" fillId="0" borderId="0" xfId="0" applyFont="1" applyAlignment="1">
      <alignment horizontal="left" vertical="center" wrapText="1"/>
    </xf>
    <xf numFmtId="0" fontId="9" fillId="0" borderId="0" xfId="0" applyFont="1" applyFill="1"/>
    <xf numFmtId="0" fontId="18" fillId="0" borderId="11" xfId="0" applyFont="1" applyFill="1" applyBorder="1" applyAlignment="1">
      <alignment horizontal="left" vertical="center" wrapText="1"/>
    </xf>
    <xf numFmtId="0" fontId="18" fillId="0" borderId="8" xfId="0" applyFont="1" applyFill="1" applyBorder="1" applyAlignment="1">
      <alignment horizontal="left" vertical="center"/>
    </xf>
    <xf numFmtId="0" fontId="18" fillId="0" borderId="15" xfId="0" applyFont="1" applyFill="1" applyBorder="1" applyAlignment="1">
      <alignment horizontal="left" vertical="center"/>
    </xf>
    <xf numFmtId="0" fontId="17" fillId="0" borderId="11" xfId="0" applyFont="1" applyFill="1" applyBorder="1" applyAlignment="1">
      <alignment vertical="center"/>
    </xf>
    <xf numFmtId="0" fontId="17" fillId="0" borderId="8" xfId="0" applyFont="1" applyFill="1" applyBorder="1" applyAlignment="1">
      <alignment vertical="center"/>
    </xf>
    <xf numFmtId="0" fontId="17" fillId="0" borderId="15" xfId="0" applyFont="1" applyFill="1" applyBorder="1" applyAlignment="1">
      <alignment vertical="center"/>
    </xf>
    <xf numFmtId="0" fontId="20" fillId="0" borderId="0" xfId="0" applyFont="1" applyFill="1" applyAlignment="1">
      <alignment vertical="center"/>
    </xf>
    <xf numFmtId="0" fontId="22" fillId="0" borderId="0" xfId="0" applyFont="1" applyFill="1" applyAlignment="1">
      <alignment horizontal="right"/>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14" fillId="0" borderId="6" xfId="0" applyFont="1" applyFill="1" applyBorder="1" applyAlignment="1">
      <alignment horizontal="center" vertical="center" wrapText="1"/>
    </xf>
    <xf numFmtId="0" fontId="15" fillId="0" borderId="0" xfId="0" applyFont="1" applyFill="1" applyAlignment="1"/>
    <xf numFmtId="0" fontId="22" fillId="0" borderId="1" xfId="0" applyFont="1" applyFill="1" applyBorder="1" applyAlignment="1">
      <alignment horizontal="center" vertical="center" wrapText="1"/>
    </xf>
    <xf numFmtId="0" fontId="23" fillId="0" borderId="5" xfId="0" applyFont="1" applyFill="1" applyBorder="1" applyAlignment="1">
      <alignment vertical="center"/>
    </xf>
    <xf numFmtId="0" fontId="22" fillId="0" borderId="2" xfId="0" applyFont="1" applyFill="1" applyBorder="1" applyAlignment="1">
      <alignment horizontal="center" vertical="center" wrapText="1"/>
    </xf>
    <xf numFmtId="0" fontId="23" fillId="0" borderId="3" xfId="0" applyFont="1" applyFill="1" applyBorder="1" applyAlignment="1">
      <alignment vertical="center"/>
    </xf>
    <xf numFmtId="0" fontId="23" fillId="0" borderId="4" xfId="0" applyFont="1" applyFill="1" applyBorder="1" applyAlignment="1">
      <alignment vertical="center"/>
    </xf>
    <xf numFmtId="0" fontId="16" fillId="0" borderId="0" xfId="0"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wrapText="1"/>
    </xf>
    <xf numFmtId="0" fontId="8" fillId="0" borderId="1" xfId="0" applyFont="1" applyBorder="1" applyAlignment="1">
      <alignment horizontal="center" vertical="center" wrapText="1"/>
    </xf>
    <xf numFmtId="0" fontId="9" fillId="0" borderId="5" xfId="0" applyFont="1" applyBorder="1"/>
    <xf numFmtId="0" fontId="8" fillId="0" borderId="2" xfId="0" applyFont="1" applyBorder="1" applyAlignment="1">
      <alignment horizontal="center" vertical="center" wrapText="1"/>
    </xf>
    <xf numFmtId="0" fontId="9" fillId="0" borderId="4" xfId="0" applyFont="1" applyBorder="1"/>
    <xf numFmtId="0" fontId="2" fillId="0" borderId="0" xfId="0" applyFont="1" applyAlignment="1">
      <alignment horizontal="left"/>
    </xf>
    <xf numFmtId="0" fontId="0" fillId="0" borderId="0" xfId="0" applyFont="1" applyAlignment="1"/>
    <xf numFmtId="0" fontId="9" fillId="0" borderId="10" xfId="0" applyFont="1" applyBorder="1"/>
    <xf numFmtId="0" fontId="1"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wrapText="1"/>
    </xf>
    <xf numFmtId="0" fontId="9" fillId="0" borderId="10" xfId="0" applyFont="1" applyFill="1" applyBorder="1"/>
    <xf numFmtId="0" fontId="9" fillId="0" borderId="5" xfId="0" applyFont="1" applyFill="1" applyBorder="1"/>
    <xf numFmtId="0" fontId="17" fillId="0" borderId="9" xfId="0" applyFont="1" applyFill="1" applyBorder="1" applyAlignment="1">
      <alignment vertical="center"/>
    </xf>
    <xf numFmtId="0" fontId="17" fillId="0" borderId="7" xfId="0" applyFont="1" applyFill="1" applyBorder="1" applyAlignment="1">
      <alignment vertical="center"/>
    </xf>
    <xf numFmtId="0" fontId="18" fillId="0" borderId="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7" fillId="0" borderId="5" xfId="0" applyFont="1" applyFill="1" applyBorder="1" applyAlignment="1">
      <alignment vertical="center"/>
    </xf>
    <xf numFmtId="0" fontId="18" fillId="0" borderId="5" xfId="0" applyFont="1" applyFill="1" applyBorder="1" applyAlignment="1">
      <alignment horizontal="center" vertical="center" wrapText="1"/>
    </xf>
    <xf numFmtId="0" fontId="14" fillId="0" borderId="0" xfId="0" applyFont="1" applyFill="1" applyAlignment="1">
      <alignment horizontal="center"/>
    </xf>
    <xf numFmtId="0" fontId="15" fillId="0" borderId="0" xfId="0" applyFont="1" applyFill="1" applyAlignment="1"/>
    <xf numFmtId="0" fontId="21" fillId="0" borderId="0" xfId="0" applyFont="1" applyFill="1" applyAlignment="1">
      <alignment horizontal="center" vertical="center"/>
    </xf>
    <xf numFmtId="0" fontId="9" fillId="0" borderId="4" xfId="0" applyFont="1" applyFill="1" applyBorder="1"/>
    <xf numFmtId="0" fontId="9" fillId="0" borderId="3" xfId="0" applyFont="1" applyFill="1" applyBorder="1"/>
    <xf numFmtId="0" fontId="22" fillId="0" borderId="12" xfId="0" applyFont="1" applyFill="1" applyBorder="1" applyAlignment="1">
      <alignment horizontal="center" vertical="center" wrapText="1"/>
    </xf>
    <xf numFmtId="0" fontId="9" fillId="0" borderId="13" xfId="0" applyFont="1" applyFill="1" applyBorder="1"/>
    <xf numFmtId="0" fontId="9" fillId="0" borderId="14" xfId="0" applyFont="1" applyFill="1" applyBorder="1"/>
    <xf numFmtId="0" fontId="22" fillId="0" borderId="5"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9" fillId="0" borderId="3" xfId="0" applyFont="1" applyBorder="1"/>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3" xfId="0" applyFont="1" applyBorder="1"/>
    <xf numFmtId="0" fontId="9" fillId="0" borderId="14" xfId="0" applyFont="1" applyBorder="1"/>
    <xf numFmtId="0" fontId="12" fillId="0" borderId="0" xfId="0" quotePrefix="1"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center"/>
    </xf>
    <xf numFmtId="0" fontId="7" fillId="0" borderId="0" xfId="0" applyFont="1" applyAlignment="1">
      <alignment horizontal="center" vertical="center"/>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390525</xdr:colOff>
      <xdr:row>2</xdr:row>
      <xdr:rowOff>57150</xdr:rowOff>
    </xdr:from>
    <xdr:to>
      <xdr:col>16</xdr:col>
      <xdr:colOff>0</xdr:colOff>
      <xdr:row>2</xdr:row>
      <xdr:rowOff>57150</xdr:rowOff>
    </xdr:to>
    <xdr:cxnSp macro="">
      <xdr:nvCxnSpPr>
        <xdr:cNvPr id="3" name="Straight Connector 2"/>
        <xdr:cNvCxnSpPr/>
      </xdr:nvCxnSpPr>
      <xdr:spPr>
        <a:xfrm>
          <a:off x="6600825" y="457200"/>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619125</xdr:colOff>
      <xdr:row>1</xdr:row>
      <xdr:rowOff>76200</xdr:rowOff>
    </xdr:from>
    <xdr:to>
      <xdr:col>1</xdr:col>
      <xdr:colOff>1162050</xdr:colOff>
      <xdr:row>1</xdr:row>
      <xdr:rowOff>76200</xdr:rowOff>
    </xdr:to>
    <xdr:cxnSp macro="">
      <xdr:nvCxnSpPr>
        <xdr:cNvPr id="5" name="Straight Connector 4"/>
        <xdr:cNvCxnSpPr/>
      </xdr:nvCxnSpPr>
      <xdr:spPr>
        <a:xfrm>
          <a:off x="1162050" y="276225"/>
          <a:ext cx="542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342900</xdr:colOff>
      <xdr:row>2</xdr:row>
      <xdr:rowOff>38100</xdr:rowOff>
    </xdr:from>
    <xdr:ext cx="1390650" cy="38100"/>
    <xdr:grpSp>
      <xdr:nvGrpSpPr>
        <xdr:cNvPr id="2" name="Shape 2"/>
        <xdr:cNvGrpSpPr/>
      </xdr:nvGrpSpPr>
      <xdr:grpSpPr>
        <a:xfrm>
          <a:off x="4650675" y="3780000"/>
          <a:ext cx="1390650" cy="0"/>
          <a:chOff x="4650675" y="3780000"/>
          <a:chExt cx="1390650" cy="0"/>
        </a:xfrm>
      </xdr:grpSpPr>
      <xdr:cxnSp macro="">
        <xdr:nvCxnSpPr>
          <xdr:cNvPr id="3" name="Shape 3"/>
          <xdr:cNvCxnSpPr/>
        </xdr:nvCxnSpPr>
        <xdr:spPr>
          <a:xfrm>
            <a:off x="4650675" y="3780000"/>
            <a:ext cx="13906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1</xdr:col>
      <xdr:colOff>447675</xdr:colOff>
      <xdr:row>1</xdr:row>
      <xdr:rowOff>28575</xdr:rowOff>
    </xdr:from>
    <xdr:ext cx="714375" cy="38100"/>
    <xdr:grpSp>
      <xdr:nvGrpSpPr>
        <xdr:cNvPr id="4" name="Shape 2"/>
        <xdr:cNvGrpSpPr/>
      </xdr:nvGrpSpPr>
      <xdr:grpSpPr>
        <a:xfrm>
          <a:off x="4988813" y="3780000"/>
          <a:ext cx="714375" cy="0"/>
          <a:chOff x="4988813" y="3780000"/>
          <a:chExt cx="714375" cy="0"/>
        </a:xfrm>
      </xdr:grpSpPr>
      <xdr:cxnSp macro="">
        <xdr:nvCxnSpPr>
          <xdr:cNvPr id="5" name="Shape 4"/>
          <xdr:cNvCxnSpPr/>
        </xdr:nvCxnSpPr>
        <xdr:spPr>
          <a:xfrm>
            <a:off x="4988813" y="3780000"/>
            <a:ext cx="7143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1</xdr:col>
      <xdr:colOff>771525</xdr:colOff>
      <xdr:row>1</xdr:row>
      <xdr:rowOff>66675</xdr:rowOff>
    </xdr:from>
    <xdr:to>
      <xdr:col>2</xdr:col>
      <xdr:colOff>466725</xdr:colOff>
      <xdr:row>1</xdr:row>
      <xdr:rowOff>66675</xdr:rowOff>
    </xdr:to>
    <xdr:cxnSp macro="">
      <xdr:nvCxnSpPr>
        <xdr:cNvPr id="3" name="Straight Connector 2"/>
        <xdr:cNvCxnSpPr/>
      </xdr:nvCxnSpPr>
      <xdr:spPr>
        <a:xfrm>
          <a:off x="1076325" y="266700"/>
          <a:ext cx="88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381000</xdr:colOff>
      <xdr:row>2</xdr:row>
      <xdr:rowOff>28575</xdr:rowOff>
    </xdr:from>
    <xdr:to>
      <xdr:col>14</xdr:col>
      <xdr:colOff>123825</xdr:colOff>
      <xdr:row>2</xdr:row>
      <xdr:rowOff>28575</xdr:rowOff>
    </xdr:to>
    <xdr:cxnSp macro="">
      <xdr:nvCxnSpPr>
        <xdr:cNvPr id="5" name="Straight Connector 4"/>
        <xdr:cNvCxnSpPr/>
      </xdr:nvCxnSpPr>
      <xdr:spPr>
        <a:xfrm>
          <a:off x="5791200" y="428625"/>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Z999"/>
  <sheetViews>
    <sheetView tabSelected="1" workbookViewId="0">
      <pane xSplit="2" ySplit="10" topLeftCell="C11" activePane="bottomRight" state="frozen"/>
      <selection pane="topRight" activeCell="C1" sqref="C1"/>
      <selection pane="bottomLeft" activeCell="A11" sqref="A11"/>
      <selection pane="bottomRight" activeCell="G39" sqref="G39"/>
    </sheetView>
  </sheetViews>
  <sheetFormatPr defaultColWidth="14.42578125" defaultRowHeight="12.75" x14ac:dyDescent="0.2"/>
  <cols>
    <col min="1" max="1" width="8.140625" style="77" customWidth="1"/>
    <col min="2" max="2" width="24.140625" style="77" customWidth="1"/>
    <col min="3" max="3" width="8" style="77" customWidth="1"/>
    <col min="4" max="4" width="6.140625" style="77" customWidth="1"/>
    <col min="5" max="5" width="6.42578125" style="77" customWidth="1"/>
    <col min="6" max="6" width="7.140625" style="77" customWidth="1"/>
    <col min="7" max="7" width="6" style="77" customWidth="1"/>
    <col min="8" max="8" width="6.42578125" style="77" customWidth="1"/>
    <col min="9" max="9" width="7.28515625" style="77" customWidth="1"/>
    <col min="10" max="10" width="6.140625" style="77" customWidth="1"/>
    <col min="11" max="12" width="7.28515625" style="77" customWidth="1"/>
    <col min="13" max="13" width="5.5703125" style="77" customWidth="1"/>
    <col min="14" max="14" width="6" style="77" customWidth="1"/>
    <col min="15" max="15" width="7.140625" style="77" customWidth="1"/>
    <col min="16" max="17" width="6" style="77" customWidth="1"/>
    <col min="18" max="18" width="7.28515625" style="77" customWidth="1"/>
    <col min="19" max="19" width="14" style="77" customWidth="1"/>
    <col min="20" max="20" width="6.28515625" style="77" customWidth="1"/>
    <col min="21" max="26" width="8" style="77" customWidth="1"/>
    <col min="27" max="16384" width="14.42578125" style="77"/>
  </cols>
  <sheetData>
    <row r="1" spans="1:26" ht="15.75" x14ac:dyDescent="0.2">
      <c r="A1" s="134" t="s">
        <v>0</v>
      </c>
      <c r="B1" s="133"/>
      <c r="C1" s="133"/>
      <c r="D1" s="133"/>
      <c r="E1" s="74"/>
      <c r="F1" s="74"/>
      <c r="G1" s="75"/>
      <c r="H1" s="75"/>
      <c r="I1" s="75"/>
      <c r="J1" s="75"/>
      <c r="K1" s="134" t="s">
        <v>1</v>
      </c>
      <c r="L1" s="133"/>
      <c r="M1" s="133"/>
      <c r="N1" s="133"/>
      <c r="O1" s="133"/>
      <c r="P1" s="133"/>
      <c r="Q1" s="133"/>
      <c r="R1" s="133"/>
      <c r="S1" s="76"/>
      <c r="T1" s="75"/>
      <c r="U1" s="75"/>
      <c r="V1" s="75"/>
      <c r="W1" s="75"/>
      <c r="X1" s="75"/>
      <c r="Y1" s="75"/>
      <c r="Z1" s="75"/>
    </row>
    <row r="2" spans="1:26" ht="15.75" x14ac:dyDescent="0.2">
      <c r="A2" s="75"/>
      <c r="B2" s="75"/>
      <c r="C2" s="75"/>
      <c r="D2" s="75"/>
      <c r="E2" s="75"/>
      <c r="F2" s="75"/>
      <c r="G2" s="75"/>
      <c r="H2" s="75"/>
      <c r="I2" s="75"/>
      <c r="J2" s="75"/>
      <c r="K2" s="134" t="s">
        <v>2</v>
      </c>
      <c r="L2" s="133"/>
      <c r="M2" s="133"/>
      <c r="N2" s="133"/>
      <c r="O2" s="133"/>
      <c r="P2" s="133"/>
      <c r="Q2" s="133"/>
      <c r="R2" s="133"/>
      <c r="S2" s="76"/>
      <c r="T2" s="75"/>
      <c r="U2" s="75"/>
      <c r="V2" s="75"/>
      <c r="W2" s="75"/>
      <c r="X2" s="75"/>
      <c r="Y2" s="75"/>
      <c r="Z2" s="75"/>
    </row>
    <row r="3" spans="1:26" ht="18.75" customHeight="1" x14ac:dyDescent="0.2">
      <c r="A3" s="78"/>
      <c r="B3" s="78"/>
      <c r="C3" s="78"/>
      <c r="D3" s="78"/>
      <c r="E3" s="78"/>
      <c r="F3" s="78"/>
      <c r="G3" s="78"/>
      <c r="H3" s="78"/>
      <c r="I3" s="78"/>
      <c r="J3" s="78"/>
      <c r="K3" s="78"/>
      <c r="L3" s="78"/>
      <c r="M3" s="78"/>
      <c r="N3" s="78"/>
      <c r="O3" s="78"/>
      <c r="P3" s="78"/>
      <c r="Q3" s="78"/>
      <c r="R3" s="78"/>
      <c r="S3" s="79" t="s">
        <v>48</v>
      </c>
      <c r="T3" s="78"/>
      <c r="U3" s="78"/>
      <c r="V3" s="78"/>
      <c r="W3" s="78"/>
      <c r="X3" s="78"/>
      <c r="Y3" s="78"/>
      <c r="Z3" s="78"/>
    </row>
    <row r="4" spans="1:26" ht="15" x14ac:dyDescent="0.2">
      <c r="A4" s="78"/>
      <c r="B4" s="78"/>
      <c r="C4" s="78"/>
      <c r="D4" s="78"/>
      <c r="E4" s="78"/>
      <c r="F4" s="78"/>
      <c r="G4" s="78"/>
      <c r="H4" s="78"/>
      <c r="I4" s="78"/>
      <c r="J4" s="78"/>
      <c r="K4" s="78"/>
      <c r="L4" s="78"/>
      <c r="M4" s="78"/>
      <c r="N4" s="78"/>
      <c r="O4" s="78"/>
      <c r="P4" s="78"/>
      <c r="Q4" s="78"/>
      <c r="R4" s="78"/>
      <c r="S4" s="78"/>
      <c r="T4" s="78"/>
      <c r="U4" s="78"/>
      <c r="V4" s="78"/>
      <c r="W4" s="78"/>
      <c r="X4" s="78"/>
      <c r="Y4" s="78"/>
      <c r="Z4" s="78"/>
    </row>
    <row r="5" spans="1:26" ht="21" customHeight="1" x14ac:dyDescent="0.2">
      <c r="A5" s="135" t="s">
        <v>4</v>
      </c>
      <c r="B5" s="133"/>
      <c r="C5" s="133"/>
      <c r="D5" s="133"/>
      <c r="E5" s="133"/>
      <c r="F5" s="133"/>
      <c r="G5" s="133"/>
      <c r="H5" s="133"/>
      <c r="I5" s="133"/>
      <c r="J5" s="133"/>
      <c r="K5" s="133"/>
      <c r="L5" s="133"/>
      <c r="M5" s="133"/>
      <c r="N5" s="133"/>
      <c r="O5" s="133"/>
      <c r="P5" s="133"/>
      <c r="Q5" s="133"/>
      <c r="R5" s="133"/>
      <c r="S5" s="133"/>
      <c r="T5" s="78"/>
      <c r="U5" s="78"/>
      <c r="V5" s="78"/>
      <c r="W5" s="78"/>
      <c r="X5" s="78"/>
      <c r="Y5" s="78"/>
      <c r="Z5" s="78"/>
    </row>
    <row r="6" spans="1:26" ht="20.25" customHeight="1" x14ac:dyDescent="0.2">
      <c r="A6" s="136" t="s">
        <v>5</v>
      </c>
      <c r="B6" s="133"/>
      <c r="C6" s="133"/>
      <c r="D6" s="133"/>
      <c r="E6" s="133"/>
      <c r="F6" s="133"/>
      <c r="G6" s="133"/>
      <c r="H6" s="133"/>
      <c r="I6" s="133"/>
      <c r="J6" s="133"/>
      <c r="K6" s="133"/>
      <c r="L6" s="133"/>
      <c r="M6" s="133"/>
      <c r="N6" s="133"/>
      <c r="O6" s="133"/>
      <c r="P6" s="133"/>
      <c r="Q6" s="133"/>
      <c r="R6" s="133"/>
      <c r="S6" s="133"/>
      <c r="T6" s="78"/>
      <c r="U6" s="76"/>
      <c r="V6" s="76"/>
      <c r="W6" s="76"/>
      <c r="X6" s="76"/>
      <c r="Y6" s="76"/>
      <c r="Z6" s="76"/>
    </row>
    <row r="7" spans="1:26" ht="15" x14ac:dyDescent="0.2">
      <c r="A7" s="78"/>
      <c r="B7" s="78"/>
      <c r="C7" s="78"/>
      <c r="D7" s="78"/>
      <c r="E7" s="78"/>
      <c r="F7" s="78"/>
      <c r="G7" s="78"/>
      <c r="H7" s="78"/>
      <c r="I7" s="78"/>
      <c r="J7" s="78"/>
      <c r="K7" s="78"/>
      <c r="L7" s="78"/>
      <c r="M7" s="78"/>
      <c r="N7" s="78"/>
      <c r="O7" s="78"/>
      <c r="P7" s="78"/>
      <c r="Q7" s="78"/>
      <c r="R7" s="78"/>
      <c r="S7" s="78"/>
      <c r="T7" s="78"/>
      <c r="U7" s="76"/>
      <c r="V7" s="76"/>
      <c r="W7" s="76"/>
      <c r="X7" s="76"/>
      <c r="Y7" s="76"/>
      <c r="Z7" s="76"/>
    </row>
    <row r="8" spans="1:26" ht="24.75" customHeight="1" x14ac:dyDescent="0.2">
      <c r="A8" s="127" t="s">
        <v>6</v>
      </c>
      <c r="B8" s="127" t="s">
        <v>7</v>
      </c>
      <c r="C8" s="127" t="s">
        <v>8</v>
      </c>
      <c r="D8" s="129" t="s">
        <v>40</v>
      </c>
      <c r="E8" s="130"/>
      <c r="F8" s="131"/>
      <c r="G8" s="129" t="s">
        <v>41</v>
      </c>
      <c r="H8" s="130"/>
      <c r="I8" s="131"/>
      <c r="J8" s="129" t="s">
        <v>42</v>
      </c>
      <c r="K8" s="130"/>
      <c r="L8" s="131"/>
      <c r="M8" s="129" t="s">
        <v>43</v>
      </c>
      <c r="N8" s="130"/>
      <c r="O8" s="131"/>
      <c r="P8" s="129" t="s">
        <v>44</v>
      </c>
      <c r="Q8" s="130"/>
      <c r="R8" s="131"/>
      <c r="S8" s="127" t="s">
        <v>45</v>
      </c>
      <c r="T8" s="78"/>
      <c r="U8" s="78"/>
      <c r="V8" s="78"/>
      <c r="W8" s="78"/>
      <c r="X8" s="78"/>
      <c r="Y8" s="78"/>
      <c r="Z8" s="78"/>
    </row>
    <row r="9" spans="1:26" ht="66.75" customHeight="1" x14ac:dyDescent="0.2">
      <c r="A9" s="128"/>
      <c r="B9" s="128"/>
      <c r="C9" s="128"/>
      <c r="D9" s="55" t="s">
        <v>9</v>
      </c>
      <c r="E9" s="55" t="s">
        <v>10</v>
      </c>
      <c r="F9" s="55" t="s">
        <v>11</v>
      </c>
      <c r="G9" s="55" t="s">
        <v>9</v>
      </c>
      <c r="H9" s="55" t="s">
        <v>10</v>
      </c>
      <c r="I9" s="55" t="s">
        <v>11</v>
      </c>
      <c r="J9" s="55" t="s">
        <v>9</v>
      </c>
      <c r="K9" s="55" t="s">
        <v>10</v>
      </c>
      <c r="L9" s="55" t="s">
        <v>11</v>
      </c>
      <c r="M9" s="55" t="s">
        <v>9</v>
      </c>
      <c r="N9" s="55" t="s">
        <v>10</v>
      </c>
      <c r="O9" s="55" t="s">
        <v>11</v>
      </c>
      <c r="P9" s="55" t="s">
        <v>9</v>
      </c>
      <c r="Q9" s="55" t="s">
        <v>10</v>
      </c>
      <c r="R9" s="55" t="s">
        <v>11</v>
      </c>
      <c r="S9" s="128"/>
      <c r="T9" s="78"/>
      <c r="U9" s="78"/>
      <c r="V9" s="78"/>
      <c r="W9" s="78"/>
      <c r="X9" s="78"/>
      <c r="Y9" s="78"/>
      <c r="Z9" s="78"/>
    </row>
    <row r="10" spans="1:26" ht="20.25" customHeight="1" x14ac:dyDescent="0.2">
      <c r="A10" s="56"/>
      <c r="B10" s="57" t="s">
        <v>12</v>
      </c>
      <c r="C10" s="58">
        <f t="shared" ref="C10:R10" si="0">SUM(C11:C22)</f>
        <v>135</v>
      </c>
      <c r="D10" s="59">
        <f t="shared" si="0"/>
        <v>9</v>
      </c>
      <c r="E10" s="59">
        <f t="shared" si="0"/>
        <v>0</v>
      </c>
      <c r="F10" s="59">
        <f t="shared" si="0"/>
        <v>180</v>
      </c>
      <c r="G10" s="59">
        <f t="shared" si="0"/>
        <v>21</v>
      </c>
      <c r="H10" s="59">
        <f t="shared" si="0"/>
        <v>145</v>
      </c>
      <c r="I10" s="59">
        <f t="shared" si="0"/>
        <v>380</v>
      </c>
      <c r="J10" s="59">
        <f t="shared" si="0"/>
        <v>31</v>
      </c>
      <c r="K10" s="59">
        <f t="shared" si="0"/>
        <v>482</v>
      </c>
      <c r="L10" s="59">
        <f t="shared" si="0"/>
        <v>301</v>
      </c>
      <c r="M10" s="59">
        <f t="shared" si="0"/>
        <v>35</v>
      </c>
      <c r="N10" s="59">
        <f t="shared" si="0"/>
        <v>796</v>
      </c>
      <c r="O10" s="59">
        <f t="shared" si="0"/>
        <v>272</v>
      </c>
      <c r="P10" s="59">
        <f t="shared" si="0"/>
        <v>35</v>
      </c>
      <c r="Q10" s="59">
        <f t="shared" si="0"/>
        <v>1098</v>
      </c>
      <c r="R10" s="59">
        <f t="shared" si="0"/>
        <v>171</v>
      </c>
      <c r="S10" s="58"/>
      <c r="T10" s="78"/>
      <c r="U10" s="78"/>
      <c r="V10" s="78"/>
      <c r="W10" s="78"/>
      <c r="X10" s="78"/>
      <c r="Y10" s="78"/>
      <c r="Z10" s="78"/>
    </row>
    <row r="11" spans="1:26" ht="20.25" customHeight="1" x14ac:dyDescent="0.2">
      <c r="A11" s="80">
        <v>1</v>
      </c>
      <c r="B11" s="60" t="s">
        <v>13</v>
      </c>
      <c r="C11" s="61">
        <v>16</v>
      </c>
      <c r="D11" s="61">
        <v>1</v>
      </c>
      <c r="E11" s="61"/>
      <c r="F11" s="61">
        <v>20</v>
      </c>
      <c r="G11" s="61">
        <v>2</v>
      </c>
      <c r="H11" s="61">
        <v>20</v>
      </c>
      <c r="I11" s="61">
        <f t="shared" ref="I11:I22" si="1">(G11*25)-H11</f>
        <v>30</v>
      </c>
      <c r="J11" s="61">
        <v>4</v>
      </c>
      <c r="K11" s="61">
        <v>49</v>
      </c>
      <c r="L11" s="61">
        <f t="shared" ref="L11:L21" si="2">(J11*25)-K11</f>
        <v>51</v>
      </c>
      <c r="M11" s="61">
        <v>4</v>
      </c>
      <c r="N11" s="61">
        <v>77</v>
      </c>
      <c r="O11" s="61">
        <f t="shared" ref="O11:O16" si="3">(M11*30)-N11</f>
        <v>43</v>
      </c>
      <c r="P11" s="61">
        <v>3</v>
      </c>
      <c r="Q11" s="61">
        <v>112</v>
      </c>
      <c r="R11" s="61">
        <v>0</v>
      </c>
      <c r="S11" s="62"/>
      <c r="T11" s="81"/>
      <c r="U11" s="78"/>
      <c r="V11" s="78"/>
      <c r="W11" s="78"/>
      <c r="X11" s="78"/>
      <c r="Y11" s="78"/>
      <c r="Z11" s="78"/>
    </row>
    <row r="12" spans="1:26" ht="20.25" customHeight="1" x14ac:dyDescent="0.2">
      <c r="A12" s="82">
        <v>2</v>
      </c>
      <c r="B12" s="63" t="s">
        <v>14</v>
      </c>
      <c r="C12" s="64">
        <v>10</v>
      </c>
      <c r="D12" s="64">
        <v>1</v>
      </c>
      <c r="E12" s="64"/>
      <c r="F12" s="64">
        <v>20</v>
      </c>
      <c r="G12" s="64">
        <v>1</v>
      </c>
      <c r="H12" s="64">
        <v>18</v>
      </c>
      <c r="I12" s="64">
        <f t="shared" si="1"/>
        <v>7</v>
      </c>
      <c r="J12" s="64">
        <v>2</v>
      </c>
      <c r="K12" s="64">
        <v>24</v>
      </c>
      <c r="L12" s="64">
        <f t="shared" si="2"/>
        <v>26</v>
      </c>
      <c r="M12" s="64">
        <v>3</v>
      </c>
      <c r="N12" s="64">
        <v>54</v>
      </c>
      <c r="O12" s="64">
        <f t="shared" si="3"/>
        <v>36</v>
      </c>
      <c r="P12" s="64">
        <v>3</v>
      </c>
      <c r="Q12" s="64">
        <v>90</v>
      </c>
      <c r="R12" s="64">
        <f t="shared" ref="R12:R17" si="4">(P12*35)-Q12</f>
        <v>15</v>
      </c>
      <c r="S12" s="65"/>
      <c r="T12" s="81"/>
      <c r="U12" s="78"/>
      <c r="V12" s="78"/>
      <c r="W12" s="78"/>
      <c r="X12" s="78"/>
      <c r="Y12" s="78"/>
      <c r="Z12" s="78"/>
    </row>
    <row r="13" spans="1:26" ht="20.25" customHeight="1" x14ac:dyDescent="0.2">
      <c r="A13" s="82">
        <v>3</v>
      </c>
      <c r="B13" s="63" t="s">
        <v>15</v>
      </c>
      <c r="C13" s="64">
        <v>9</v>
      </c>
      <c r="D13" s="64">
        <v>1</v>
      </c>
      <c r="E13" s="64"/>
      <c r="F13" s="64">
        <v>20</v>
      </c>
      <c r="G13" s="64">
        <v>1</v>
      </c>
      <c r="H13" s="64">
        <v>12</v>
      </c>
      <c r="I13" s="64">
        <f t="shared" si="1"/>
        <v>13</v>
      </c>
      <c r="J13" s="64">
        <v>2</v>
      </c>
      <c r="K13" s="64">
        <v>30</v>
      </c>
      <c r="L13" s="64">
        <f t="shared" si="2"/>
        <v>20</v>
      </c>
      <c r="M13" s="64">
        <v>2</v>
      </c>
      <c r="N13" s="64">
        <v>50</v>
      </c>
      <c r="O13" s="64">
        <f t="shared" si="3"/>
        <v>10</v>
      </c>
      <c r="P13" s="64">
        <v>3</v>
      </c>
      <c r="Q13" s="64">
        <v>69</v>
      </c>
      <c r="R13" s="64">
        <f t="shared" si="4"/>
        <v>36</v>
      </c>
      <c r="S13" s="65"/>
      <c r="T13" s="81"/>
      <c r="U13" s="78"/>
      <c r="V13" s="78"/>
      <c r="W13" s="78"/>
      <c r="X13" s="78"/>
      <c r="Y13" s="78"/>
      <c r="Z13" s="78"/>
    </row>
    <row r="14" spans="1:26" ht="20.25" customHeight="1" x14ac:dyDescent="0.2">
      <c r="A14" s="82">
        <v>4</v>
      </c>
      <c r="B14" s="63" t="s">
        <v>16</v>
      </c>
      <c r="C14" s="64">
        <v>9</v>
      </c>
      <c r="D14" s="64"/>
      <c r="E14" s="64"/>
      <c r="F14" s="64"/>
      <c r="G14" s="64">
        <v>2</v>
      </c>
      <c r="H14" s="64"/>
      <c r="I14" s="64">
        <f t="shared" si="1"/>
        <v>50</v>
      </c>
      <c r="J14" s="64">
        <v>2</v>
      </c>
      <c r="K14" s="64">
        <v>30</v>
      </c>
      <c r="L14" s="64">
        <f t="shared" si="2"/>
        <v>20</v>
      </c>
      <c r="M14" s="64">
        <v>2</v>
      </c>
      <c r="N14" s="64">
        <v>47</v>
      </c>
      <c r="O14" s="64">
        <f t="shared" si="3"/>
        <v>13</v>
      </c>
      <c r="P14" s="64">
        <v>3</v>
      </c>
      <c r="Q14" s="64">
        <v>87</v>
      </c>
      <c r="R14" s="64">
        <f t="shared" si="4"/>
        <v>18</v>
      </c>
      <c r="S14" s="65"/>
      <c r="T14" s="81"/>
      <c r="U14" s="78"/>
      <c r="V14" s="78"/>
      <c r="W14" s="78"/>
      <c r="X14" s="78"/>
      <c r="Y14" s="78"/>
      <c r="Z14" s="78"/>
    </row>
    <row r="15" spans="1:26" ht="20.25" customHeight="1" x14ac:dyDescent="0.2">
      <c r="A15" s="82">
        <v>5</v>
      </c>
      <c r="B15" s="63" t="s">
        <v>17</v>
      </c>
      <c r="C15" s="64">
        <v>11</v>
      </c>
      <c r="D15" s="64">
        <v>1</v>
      </c>
      <c r="E15" s="64"/>
      <c r="F15" s="64">
        <v>20</v>
      </c>
      <c r="G15" s="64">
        <v>1</v>
      </c>
      <c r="H15" s="64">
        <v>15</v>
      </c>
      <c r="I15" s="64">
        <f t="shared" si="1"/>
        <v>10</v>
      </c>
      <c r="J15" s="64">
        <v>2</v>
      </c>
      <c r="K15" s="64">
        <v>25</v>
      </c>
      <c r="L15" s="64">
        <f t="shared" si="2"/>
        <v>25</v>
      </c>
      <c r="M15" s="64">
        <v>3</v>
      </c>
      <c r="N15" s="64">
        <v>72</v>
      </c>
      <c r="O15" s="64">
        <f t="shared" si="3"/>
        <v>18</v>
      </c>
      <c r="P15" s="64">
        <v>2</v>
      </c>
      <c r="Q15" s="64">
        <v>62</v>
      </c>
      <c r="R15" s="64">
        <f t="shared" si="4"/>
        <v>8</v>
      </c>
      <c r="S15" s="65"/>
      <c r="T15" s="81"/>
      <c r="U15" s="78"/>
      <c r="V15" s="78"/>
      <c r="W15" s="78"/>
      <c r="X15" s="78"/>
      <c r="Y15" s="78"/>
      <c r="Z15" s="78"/>
    </row>
    <row r="16" spans="1:26" ht="20.25" customHeight="1" x14ac:dyDescent="0.2">
      <c r="A16" s="82">
        <v>6</v>
      </c>
      <c r="B16" s="63" t="s">
        <v>18</v>
      </c>
      <c r="C16" s="64">
        <v>8</v>
      </c>
      <c r="D16" s="64"/>
      <c r="E16" s="64"/>
      <c r="F16" s="64"/>
      <c r="G16" s="64">
        <v>2</v>
      </c>
      <c r="H16" s="64"/>
      <c r="I16" s="64">
        <f t="shared" si="1"/>
        <v>50</v>
      </c>
      <c r="J16" s="64">
        <v>2</v>
      </c>
      <c r="K16" s="64">
        <v>20</v>
      </c>
      <c r="L16" s="64">
        <f t="shared" si="2"/>
        <v>30</v>
      </c>
      <c r="M16" s="64">
        <v>2</v>
      </c>
      <c r="N16" s="64">
        <v>21</v>
      </c>
      <c r="O16" s="64">
        <f t="shared" si="3"/>
        <v>39</v>
      </c>
      <c r="P16" s="64">
        <v>2</v>
      </c>
      <c r="Q16" s="64">
        <v>60</v>
      </c>
      <c r="R16" s="64">
        <f t="shared" si="4"/>
        <v>10</v>
      </c>
      <c r="S16" s="65"/>
      <c r="T16" s="78"/>
      <c r="U16" s="78"/>
      <c r="V16" s="78"/>
      <c r="W16" s="78"/>
      <c r="X16" s="78"/>
      <c r="Y16" s="78"/>
      <c r="Z16" s="78"/>
    </row>
    <row r="17" spans="1:26" ht="20.25" customHeight="1" x14ac:dyDescent="0.2">
      <c r="A17" s="82">
        <v>7</v>
      </c>
      <c r="B17" s="63" t="s">
        <v>19</v>
      </c>
      <c r="C17" s="64">
        <v>5</v>
      </c>
      <c r="D17" s="64"/>
      <c r="E17" s="64"/>
      <c r="F17" s="64"/>
      <c r="G17" s="64">
        <v>1</v>
      </c>
      <c r="H17" s="64">
        <v>2</v>
      </c>
      <c r="I17" s="64">
        <f t="shared" si="1"/>
        <v>23</v>
      </c>
      <c r="J17" s="64">
        <v>1</v>
      </c>
      <c r="K17" s="64">
        <v>27</v>
      </c>
      <c r="L17" s="64">
        <v>0</v>
      </c>
      <c r="M17" s="64">
        <v>1</v>
      </c>
      <c r="N17" s="64">
        <v>34</v>
      </c>
      <c r="O17" s="64">
        <v>0</v>
      </c>
      <c r="P17" s="64">
        <v>2</v>
      </c>
      <c r="Q17" s="64">
        <v>37</v>
      </c>
      <c r="R17" s="64">
        <f t="shared" si="4"/>
        <v>33</v>
      </c>
      <c r="S17" s="65"/>
      <c r="T17" s="78"/>
      <c r="U17" s="78"/>
      <c r="V17" s="78"/>
      <c r="W17" s="78"/>
      <c r="X17" s="78"/>
      <c r="Y17" s="78"/>
      <c r="Z17" s="78"/>
    </row>
    <row r="18" spans="1:26" ht="20.25" customHeight="1" x14ac:dyDescent="0.2">
      <c r="A18" s="82">
        <v>8</v>
      </c>
      <c r="B18" s="63" t="s">
        <v>20</v>
      </c>
      <c r="C18" s="64">
        <v>10</v>
      </c>
      <c r="D18" s="64">
        <v>1</v>
      </c>
      <c r="E18" s="64"/>
      <c r="F18" s="64">
        <v>20</v>
      </c>
      <c r="G18" s="64">
        <v>1</v>
      </c>
      <c r="H18" s="64">
        <v>6</v>
      </c>
      <c r="I18" s="64">
        <f t="shared" si="1"/>
        <v>19</v>
      </c>
      <c r="J18" s="64">
        <v>2</v>
      </c>
      <c r="K18" s="64">
        <v>41</v>
      </c>
      <c r="L18" s="64">
        <f t="shared" si="2"/>
        <v>9</v>
      </c>
      <c r="M18" s="64">
        <v>3</v>
      </c>
      <c r="N18" s="64">
        <v>73</v>
      </c>
      <c r="O18" s="64">
        <f t="shared" ref="O18:O21" si="5">(M18*30)-N18</f>
        <v>17</v>
      </c>
      <c r="P18" s="64">
        <v>3</v>
      </c>
      <c r="Q18" s="64">
        <v>116</v>
      </c>
      <c r="R18" s="64">
        <v>0</v>
      </c>
      <c r="S18" s="65"/>
      <c r="T18" s="78"/>
      <c r="U18" s="78"/>
      <c r="V18" s="78"/>
      <c r="W18" s="78"/>
      <c r="X18" s="78"/>
      <c r="Y18" s="78"/>
      <c r="Z18" s="78"/>
    </row>
    <row r="19" spans="1:26" ht="20.25" customHeight="1" x14ac:dyDescent="0.2">
      <c r="A19" s="82">
        <v>9</v>
      </c>
      <c r="B19" s="63" t="s">
        <v>22</v>
      </c>
      <c r="C19" s="64">
        <v>12</v>
      </c>
      <c r="D19" s="64">
        <v>1</v>
      </c>
      <c r="E19" s="64"/>
      <c r="F19" s="64">
        <v>20</v>
      </c>
      <c r="G19" s="64">
        <v>2</v>
      </c>
      <c r="H19" s="64">
        <v>19</v>
      </c>
      <c r="I19" s="64">
        <f t="shared" si="1"/>
        <v>31</v>
      </c>
      <c r="J19" s="64">
        <v>3</v>
      </c>
      <c r="K19" s="64">
        <v>55</v>
      </c>
      <c r="L19" s="64">
        <f t="shared" si="2"/>
        <v>20</v>
      </c>
      <c r="M19" s="64">
        <v>3</v>
      </c>
      <c r="N19" s="64">
        <v>83</v>
      </c>
      <c r="O19" s="64">
        <f t="shared" si="5"/>
        <v>7</v>
      </c>
      <c r="P19" s="64">
        <v>3</v>
      </c>
      <c r="Q19" s="64">
        <v>105</v>
      </c>
      <c r="R19" s="64">
        <f t="shared" ref="R19:R21" si="6">(P19*35)-Q19</f>
        <v>0</v>
      </c>
      <c r="S19" s="65"/>
      <c r="T19" s="78"/>
      <c r="U19" s="78"/>
      <c r="V19" s="78"/>
      <c r="W19" s="78"/>
      <c r="X19" s="78"/>
      <c r="Y19" s="78"/>
      <c r="Z19" s="78"/>
    </row>
    <row r="20" spans="1:26" ht="20.25" customHeight="1" x14ac:dyDescent="0.2">
      <c r="A20" s="82">
        <v>10</v>
      </c>
      <c r="B20" s="63" t="s">
        <v>23</v>
      </c>
      <c r="C20" s="64">
        <v>12</v>
      </c>
      <c r="D20" s="64">
        <v>1</v>
      </c>
      <c r="E20" s="64"/>
      <c r="F20" s="64">
        <v>20</v>
      </c>
      <c r="G20" s="64">
        <v>2</v>
      </c>
      <c r="H20" s="64">
        <v>8</v>
      </c>
      <c r="I20" s="64">
        <f t="shared" si="1"/>
        <v>42</v>
      </c>
      <c r="J20" s="64">
        <v>3</v>
      </c>
      <c r="K20" s="64">
        <v>30</v>
      </c>
      <c r="L20" s="64">
        <f t="shared" si="2"/>
        <v>45</v>
      </c>
      <c r="M20" s="64">
        <v>3</v>
      </c>
      <c r="N20" s="64">
        <v>54</v>
      </c>
      <c r="O20" s="64">
        <f t="shared" si="5"/>
        <v>36</v>
      </c>
      <c r="P20" s="64">
        <v>3</v>
      </c>
      <c r="Q20" s="64">
        <v>80</v>
      </c>
      <c r="R20" s="64">
        <f t="shared" si="6"/>
        <v>25</v>
      </c>
      <c r="S20" s="64"/>
      <c r="T20" s="78"/>
      <c r="U20" s="78"/>
      <c r="V20" s="78"/>
      <c r="W20" s="78"/>
      <c r="X20" s="78"/>
      <c r="Y20" s="78"/>
      <c r="Z20" s="78"/>
    </row>
    <row r="21" spans="1:26" ht="20.25" customHeight="1" x14ac:dyDescent="0.2">
      <c r="A21" s="82">
        <v>11</v>
      </c>
      <c r="B21" s="63" t="s">
        <v>24</v>
      </c>
      <c r="C21" s="64">
        <v>21</v>
      </c>
      <c r="D21" s="64">
        <v>1</v>
      </c>
      <c r="E21" s="64"/>
      <c r="F21" s="64">
        <v>20</v>
      </c>
      <c r="G21" s="64">
        <f>3+1</f>
        <v>4</v>
      </c>
      <c r="H21" s="64">
        <v>18</v>
      </c>
      <c r="I21" s="64">
        <f t="shared" si="1"/>
        <v>82</v>
      </c>
      <c r="J21" s="64">
        <f>4+1</f>
        <v>5</v>
      </c>
      <c r="K21" s="64">
        <f>79+11</f>
        <v>90</v>
      </c>
      <c r="L21" s="64">
        <f t="shared" si="2"/>
        <v>35</v>
      </c>
      <c r="M21" s="64">
        <f>5+1</f>
        <v>6</v>
      </c>
      <c r="N21" s="64">
        <f>107+20</f>
        <v>127</v>
      </c>
      <c r="O21" s="64">
        <f t="shared" si="5"/>
        <v>53</v>
      </c>
      <c r="P21" s="64">
        <f>4+1</f>
        <v>5</v>
      </c>
      <c r="Q21" s="64">
        <f>125+24</f>
        <v>149</v>
      </c>
      <c r="R21" s="64">
        <f t="shared" si="6"/>
        <v>26</v>
      </c>
      <c r="S21" s="65"/>
      <c r="T21" s="78"/>
      <c r="U21" s="78"/>
      <c r="V21" s="78"/>
      <c r="W21" s="78"/>
      <c r="X21" s="78"/>
      <c r="Y21" s="78"/>
      <c r="Z21" s="78"/>
    </row>
    <row r="22" spans="1:26" ht="30" x14ac:dyDescent="0.2">
      <c r="A22" s="83">
        <v>12</v>
      </c>
      <c r="B22" s="71" t="s">
        <v>25</v>
      </c>
      <c r="C22" s="72">
        <v>12</v>
      </c>
      <c r="D22" s="72">
        <v>1</v>
      </c>
      <c r="E22" s="72"/>
      <c r="F22" s="72">
        <v>20</v>
      </c>
      <c r="G22" s="72">
        <v>2</v>
      </c>
      <c r="H22" s="72">
        <v>27</v>
      </c>
      <c r="I22" s="72">
        <f t="shared" si="1"/>
        <v>23</v>
      </c>
      <c r="J22" s="72">
        <v>3</v>
      </c>
      <c r="K22" s="72">
        <v>61</v>
      </c>
      <c r="L22" s="72">
        <v>20</v>
      </c>
      <c r="M22" s="72">
        <v>3</v>
      </c>
      <c r="N22" s="72">
        <v>104</v>
      </c>
      <c r="O22" s="72">
        <v>0</v>
      </c>
      <c r="P22" s="72">
        <v>3</v>
      </c>
      <c r="Q22" s="72">
        <v>131</v>
      </c>
      <c r="R22" s="72">
        <v>0</v>
      </c>
      <c r="S22" s="73" t="s">
        <v>106</v>
      </c>
      <c r="T22" s="78"/>
      <c r="U22" s="78"/>
      <c r="V22" s="78"/>
      <c r="W22" s="78"/>
      <c r="X22" s="78"/>
      <c r="Y22" s="78"/>
      <c r="Z22" s="78"/>
    </row>
    <row r="23" spans="1:26" ht="21.75" customHeight="1" x14ac:dyDescent="0.2">
      <c r="A23" s="84"/>
      <c r="B23" s="69" t="s">
        <v>26</v>
      </c>
      <c r="C23" s="70">
        <f t="shared" ref="C23:R23" si="7">SUM(C24:C35)</f>
        <v>66</v>
      </c>
      <c r="D23" s="70">
        <f t="shared" si="7"/>
        <v>6</v>
      </c>
      <c r="E23" s="70">
        <f t="shared" si="7"/>
        <v>0</v>
      </c>
      <c r="F23" s="70">
        <f t="shared" si="7"/>
        <v>84</v>
      </c>
      <c r="G23" s="70">
        <f t="shared" si="7"/>
        <v>11</v>
      </c>
      <c r="H23" s="70">
        <f t="shared" si="7"/>
        <v>55</v>
      </c>
      <c r="I23" s="70">
        <f t="shared" si="7"/>
        <v>220</v>
      </c>
      <c r="J23" s="70">
        <f t="shared" si="7"/>
        <v>19</v>
      </c>
      <c r="K23" s="70">
        <f t="shared" si="7"/>
        <v>160</v>
      </c>
      <c r="L23" s="70">
        <f t="shared" si="7"/>
        <v>315</v>
      </c>
      <c r="M23" s="70">
        <f t="shared" si="7"/>
        <v>17</v>
      </c>
      <c r="N23" s="70">
        <f t="shared" si="7"/>
        <v>246</v>
      </c>
      <c r="O23" s="70">
        <f t="shared" si="7"/>
        <v>264</v>
      </c>
      <c r="P23" s="70">
        <f t="shared" si="7"/>
        <v>12</v>
      </c>
      <c r="Q23" s="70">
        <f t="shared" si="7"/>
        <v>206</v>
      </c>
      <c r="R23" s="70">
        <f t="shared" si="7"/>
        <v>214</v>
      </c>
      <c r="S23" s="85"/>
      <c r="T23" s="78"/>
      <c r="U23" s="78"/>
      <c r="V23" s="78"/>
      <c r="W23" s="78"/>
      <c r="X23" s="78"/>
      <c r="Y23" s="78"/>
      <c r="Z23" s="78"/>
    </row>
    <row r="24" spans="1:26" ht="21.75" customHeight="1" x14ac:dyDescent="0.2">
      <c r="A24" s="61">
        <v>1</v>
      </c>
      <c r="B24" s="60" t="s">
        <v>27</v>
      </c>
      <c r="C24" s="61">
        <v>9</v>
      </c>
      <c r="D24" s="61">
        <v>1</v>
      </c>
      <c r="E24" s="61"/>
      <c r="F24" s="61">
        <v>18</v>
      </c>
      <c r="G24" s="61">
        <v>1</v>
      </c>
      <c r="H24" s="61">
        <v>7</v>
      </c>
      <c r="I24" s="61">
        <f t="shared" ref="I24:I30" si="8">(G24*25)-H24</f>
        <v>18</v>
      </c>
      <c r="J24" s="61">
        <v>3</v>
      </c>
      <c r="K24" s="61">
        <v>19</v>
      </c>
      <c r="L24" s="61">
        <f t="shared" ref="L24:L35" si="9">(J24*25)-K24</f>
        <v>56</v>
      </c>
      <c r="M24" s="61">
        <v>2</v>
      </c>
      <c r="N24" s="61">
        <v>12</v>
      </c>
      <c r="O24" s="61">
        <f t="shared" ref="O24:O28" si="10">(M24*30)-N24</f>
        <v>48</v>
      </c>
      <c r="P24" s="61">
        <v>2</v>
      </c>
      <c r="Q24" s="61">
        <v>6</v>
      </c>
      <c r="R24" s="61">
        <f t="shared" ref="R24:R32" si="11">(P24*35)-Q24</f>
        <v>64</v>
      </c>
      <c r="S24" s="64"/>
      <c r="T24" s="78"/>
      <c r="U24" s="78"/>
      <c r="V24" s="78"/>
      <c r="W24" s="78"/>
      <c r="X24" s="78"/>
      <c r="Y24" s="78"/>
      <c r="Z24" s="78"/>
    </row>
    <row r="25" spans="1:26" ht="21.75" customHeight="1" x14ac:dyDescent="0.2">
      <c r="A25" s="64">
        <v>2</v>
      </c>
      <c r="B25" s="63" t="s">
        <v>28</v>
      </c>
      <c r="C25" s="64">
        <v>9</v>
      </c>
      <c r="D25" s="64"/>
      <c r="E25" s="64"/>
      <c r="F25" s="64"/>
      <c r="G25" s="64">
        <v>2</v>
      </c>
      <c r="H25" s="64"/>
      <c r="I25" s="64">
        <f t="shared" si="8"/>
        <v>50</v>
      </c>
      <c r="J25" s="64">
        <v>3</v>
      </c>
      <c r="K25" s="64">
        <v>19</v>
      </c>
      <c r="L25" s="64">
        <f t="shared" si="9"/>
        <v>56</v>
      </c>
      <c r="M25" s="64">
        <v>2</v>
      </c>
      <c r="N25" s="64">
        <v>28</v>
      </c>
      <c r="O25" s="64">
        <f t="shared" si="10"/>
        <v>32</v>
      </c>
      <c r="P25" s="64">
        <v>2</v>
      </c>
      <c r="Q25" s="64">
        <v>20</v>
      </c>
      <c r="R25" s="64">
        <f t="shared" si="11"/>
        <v>50</v>
      </c>
      <c r="S25" s="64"/>
      <c r="T25" s="78"/>
      <c r="U25" s="78"/>
      <c r="V25" s="78"/>
      <c r="W25" s="78"/>
      <c r="X25" s="78"/>
      <c r="Y25" s="78"/>
      <c r="Z25" s="78"/>
    </row>
    <row r="26" spans="1:26" ht="21.75" customHeight="1" x14ac:dyDescent="0.2">
      <c r="A26" s="64">
        <v>3</v>
      </c>
      <c r="B26" s="63" t="s">
        <v>29</v>
      </c>
      <c r="C26" s="64">
        <v>11</v>
      </c>
      <c r="D26" s="64">
        <v>2</v>
      </c>
      <c r="E26" s="64"/>
      <c r="F26" s="64">
        <v>16</v>
      </c>
      <c r="G26" s="64">
        <v>2</v>
      </c>
      <c r="H26" s="64">
        <v>12</v>
      </c>
      <c r="I26" s="64">
        <f t="shared" si="8"/>
        <v>38</v>
      </c>
      <c r="J26" s="64">
        <v>3</v>
      </c>
      <c r="K26" s="64">
        <v>19</v>
      </c>
      <c r="L26" s="64">
        <f t="shared" si="9"/>
        <v>56</v>
      </c>
      <c r="M26" s="64">
        <v>3</v>
      </c>
      <c r="N26" s="64">
        <v>43</v>
      </c>
      <c r="O26" s="64">
        <f t="shared" si="10"/>
        <v>47</v>
      </c>
      <c r="P26" s="64">
        <v>1</v>
      </c>
      <c r="Q26" s="64">
        <v>32</v>
      </c>
      <c r="R26" s="64">
        <f t="shared" si="11"/>
        <v>3</v>
      </c>
      <c r="S26" s="64"/>
      <c r="T26" s="78"/>
      <c r="U26" s="78"/>
      <c r="V26" s="78"/>
      <c r="W26" s="78"/>
      <c r="X26" s="78"/>
      <c r="Y26" s="78"/>
      <c r="Z26" s="78"/>
    </row>
    <row r="27" spans="1:26" ht="21.75" customHeight="1" x14ac:dyDescent="0.2">
      <c r="A27" s="64">
        <v>4</v>
      </c>
      <c r="B27" s="63" t="s">
        <v>30</v>
      </c>
      <c r="C27" s="64">
        <v>4</v>
      </c>
      <c r="D27" s="64"/>
      <c r="E27" s="64"/>
      <c r="F27" s="64"/>
      <c r="G27" s="64">
        <v>1</v>
      </c>
      <c r="H27" s="64"/>
      <c r="I27" s="64">
        <f t="shared" si="8"/>
        <v>25</v>
      </c>
      <c r="J27" s="64">
        <v>1</v>
      </c>
      <c r="K27" s="64">
        <v>20</v>
      </c>
      <c r="L27" s="64">
        <f t="shared" si="9"/>
        <v>5</v>
      </c>
      <c r="M27" s="64">
        <v>1</v>
      </c>
      <c r="N27" s="64">
        <v>19</v>
      </c>
      <c r="O27" s="64">
        <f t="shared" si="10"/>
        <v>11</v>
      </c>
      <c r="P27" s="64">
        <v>1</v>
      </c>
      <c r="Q27" s="64">
        <v>22</v>
      </c>
      <c r="R27" s="64">
        <f t="shared" si="11"/>
        <v>13</v>
      </c>
      <c r="S27" s="64"/>
      <c r="T27" s="78"/>
      <c r="U27" s="78"/>
      <c r="V27" s="78"/>
      <c r="W27" s="78"/>
      <c r="X27" s="78"/>
      <c r="Y27" s="78"/>
      <c r="Z27" s="78"/>
    </row>
    <row r="28" spans="1:26" ht="21.75" customHeight="1" x14ac:dyDescent="0.2">
      <c r="A28" s="64">
        <v>5</v>
      </c>
      <c r="B28" s="63" t="s">
        <v>31</v>
      </c>
      <c r="C28" s="64">
        <v>4</v>
      </c>
      <c r="D28" s="64"/>
      <c r="E28" s="64"/>
      <c r="F28" s="64"/>
      <c r="G28" s="64">
        <v>1</v>
      </c>
      <c r="H28" s="64"/>
      <c r="I28" s="64">
        <f t="shared" si="8"/>
        <v>25</v>
      </c>
      <c r="J28" s="64">
        <v>1</v>
      </c>
      <c r="K28" s="64">
        <v>12</v>
      </c>
      <c r="L28" s="64">
        <f t="shared" si="9"/>
        <v>13</v>
      </c>
      <c r="M28" s="64">
        <v>1</v>
      </c>
      <c r="N28" s="64">
        <v>12</v>
      </c>
      <c r="O28" s="64">
        <f t="shared" si="10"/>
        <v>18</v>
      </c>
      <c r="P28" s="64">
        <v>1</v>
      </c>
      <c r="Q28" s="64">
        <v>17</v>
      </c>
      <c r="R28" s="64">
        <f t="shared" si="11"/>
        <v>18</v>
      </c>
      <c r="S28" s="64"/>
      <c r="T28" s="78"/>
      <c r="U28" s="78"/>
      <c r="V28" s="78"/>
      <c r="W28" s="78"/>
      <c r="X28" s="78"/>
      <c r="Y28" s="78"/>
      <c r="Z28" s="78"/>
    </row>
    <row r="29" spans="1:26" ht="21.75" customHeight="1" x14ac:dyDescent="0.2">
      <c r="A29" s="64">
        <v>6</v>
      </c>
      <c r="B29" s="63" t="s">
        <v>32</v>
      </c>
      <c r="C29" s="64">
        <v>5</v>
      </c>
      <c r="D29" s="64">
        <v>1</v>
      </c>
      <c r="E29" s="64"/>
      <c r="F29" s="64">
        <v>20</v>
      </c>
      <c r="G29" s="64">
        <v>1</v>
      </c>
      <c r="H29" s="64">
        <v>18</v>
      </c>
      <c r="I29" s="64">
        <f t="shared" si="8"/>
        <v>7</v>
      </c>
      <c r="J29" s="64">
        <v>1</v>
      </c>
      <c r="K29" s="64">
        <v>24</v>
      </c>
      <c r="L29" s="64">
        <f t="shared" si="9"/>
        <v>1</v>
      </c>
      <c r="M29" s="64">
        <v>1</v>
      </c>
      <c r="N29" s="64">
        <v>30</v>
      </c>
      <c r="O29" s="64"/>
      <c r="P29" s="64">
        <v>1</v>
      </c>
      <c r="Q29" s="64">
        <v>31</v>
      </c>
      <c r="R29" s="64">
        <f t="shared" si="11"/>
        <v>4</v>
      </c>
      <c r="S29" s="64"/>
      <c r="T29" s="78"/>
      <c r="U29" s="78"/>
      <c r="V29" s="78"/>
      <c r="W29" s="78"/>
      <c r="X29" s="78"/>
      <c r="Y29" s="78"/>
      <c r="Z29" s="78"/>
    </row>
    <row r="30" spans="1:26" ht="21.75" customHeight="1" x14ac:dyDescent="0.2">
      <c r="A30" s="64">
        <v>7</v>
      </c>
      <c r="B30" s="63" t="s">
        <v>33</v>
      </c>
      <c r="C30" s="64">
        <v>5</v>
      </c>
      <c r="D30" s="64">
        <v>1</v>
      </c>
      <c r="E30" s="64"/>
      <c r="F30" s="64">
        <v>20</v>
      </c>
      <c r="G30" s="64">
        <v>1</v>
      </c>
      <c r="H30" s="64">
        <v>14</v>
      </c>
      <c r="I30" s="64">
        <f t="shared" si="8"/>
        <v>11</v>
      </c>
      <c r="J30" s="64">
        <v>1</v>
      </c>
      <c r="K30" s="64">
        <v>21</v>
      </c>
      <c r="L30" s="64">
        <f t="shared" si="9"/>
        <v>4</v>
      </c>
      <c r="M30" s="64">
        <v>1</v>
      </c>
      <c r="N30" s="64">
        <v>30</v>
      </c>
      <c r="O30" s="64"/>
      <c r="P30" s="64">
        <v>1</v>
      </c>
      <c r="Q30" s="64">
        <v>27</v>
      </c>
      <c r="R30" s="64">
        <f t="shared" si="11"/>
        <v>8</v>
      </c>
      <c r="S30" s="64"/>
      <c r="T30" s="78"/>
      <c r="U30" s="78"/>
      <c r="V30" s="78"/>
      <c r="W30" s="78"/>
      <c r="X30" s="78"/>
      <c r="Y30" s="78"/>
      <c r="Z30" s="78"/>
    </row>
    <row r="31" spans="1:26" ht="21.75" customHeight="1" x14ac:dyDescent="0.2">
      <c r="A31" s="64">
        <v>8</v>
      </c>
      <c r="B31" s="63" t="s">
        <v>34</v>
      </c>
      <c r="C31" s="64">
        <v>6</v>
      </c>
      <c r="D31" s="64"/>
      <c r="E31" s="64"/>
      <c r="F31" s="64"/>
      <c r="G31" s="64"/>
      <c r="H31" s="64"/>
      <c r="I31" s="64"/>
      <c r="J31" s="64">
        <v>2</v>
      </c>
      <c r="K31" s="64">
        <v>0</v>
      </c>
      <c r="L31" s="64">
        <f t="shared" si="9"/>
        <v>50</v>
      </c>
      <c r="M31" s="64">
        <v>2</v>
      </c>
      <c r="N31" s="64">
        <v>28</v>
      </c>
      <c r="O31" s="64">
        <f t="shared" ref="O31:O35" si="12">(M31*30)-N31</f>
        <v>32</v>
      </c>
      <c r="P31" s="64">
        <v>2</v>
      </c>
      <c r="Q31" s="64">
        <v>41</v>
      </c>
      <c r="R31" s="64">
        <f t="shared" si="11"/>
        <v>29</v>
      </c>
      <c r="S31" s="64"/>
      <c r="T31" s="78"/>
      <c r="U31" s="78"/>
      <c r="V31" s="78"/>
      <c r="W31" s="78"/>
      <c r="X31" s="78"/>
      <c r="Y31" s="78"/>
      <c r="Z31" s="78"/>
    </row>
    <row r="32" spans="1:26" ht="21.75" customHeight="1" x14ac:dyDescent="0.2">
      <c r="A32" s="64">
        <v>9</v>
      </c>
      <c r="B32" s="63" t="s">
        <v>35</v>
      </c>
      <c r="C32" s="64">
        <v>4</v>
      </c>
      <c r="D32" s="64"/>
      <c r="E32" s="64"/>
      <c r="F32" s="64"/>
      <c r="G32" s="64">
        <v>1</v>
      </c>
      <c r="H32" s="64"/>
      <c r="I32" s="64">
        <f>(G32*25)-H32</f>
        <v>25</v>
      </c>
      <c r="J32" s="64">
        <v>1</v>
      </c>
      <c r="K32" s="64">
        <v>18</v>
      </c>
      <c r="L32" s="64">
        <f t="shared" si="9"/>
        <v>7</v>
      </c>
      <c r="M32" s="64">
        <v>1</v>
      </c>
      <c r="N32" s="64">
        <v>16</v>
      </c>
      <c r="O32" s="64">
        <f t="shared" si="12"/>
        <v>14</v>
      </c>
      <c r="P32" s="64">
        <v>1</v>
      </c>
      <c r="Q32" s="64">
        <v>10</v>
      </c>
      <c r="R32" s="64">
        <f t="shared" si="11"/>
        <v>25</v>
      </c>
      <c r="S32" s="65"/>
      <c r="T32" s="78"/>
      <c r="U32" s="78"/>
      <c r="V32" s="78"/>
      <c r="W32" s="78"/>
      <c r="X32" s="78"/>
      <c r="Y32" s="78"/>
      <c r="Z32" s="78"/>
    </row>
    <row r="33" spans="1:26" ht="21.75" customHeight="1" x14ac:dyDescent="0.2">
      <c r="A33" s="64">
        <v>10</v>
      </c>
      <c r="B33" s="63" t="s">
        <v>36</v>
      </c>
      <c r="C33" s="64">
        <v>2</v>
      </c>
      <c r="D33" s="64"/>
      <c r="E33" s="64"/>
      <c r="F33" s="64"/>
      <c r="G33" s="64"/>
      <c r="H33" s="64"/>
      <c r="I33" s="64"/>
      <c r="J33" s="64">
        <v>1</v>
      </c>
      <c r="K33" s="64">
        <v>0</v>
      </c>
      <c r="L33" s="64">
        <f t="shared" si="9"/>
        <v>25</v>
      </c>
      <c r="M33" s="64">
        <v>1</v>
      </c>
      <c r="N33" s="64">
        <v>8</v>
      </c>
      <c r="O33" s="64">
        <f t="shared" si="12"/>
        <v>22</v>
      </c>
      <c r="P33" s="64"/>
      <c r="Q33" s="64"/>
      <c r="R33" s="64"/>
      <c r="S33" s="64"/>
      <c r="T33" s="78"/>
      <c r="U33" s="78"/>
      <c r="V33" s="78"/>
      <c r="W33" s="78"/>
      <c r="X33" s="78"/>
      <c r="Y33" s="78"/>
      <c r="Z33" s="78"/>
    </row>
    <row r="34" spans="1:26" ht="21.75" customHeight="1" x14ac:dyDescent="0.2">
      <c r="A34" s="64">
        <v>11</v>
      </c>
      <c r="B34" s="63" t="s">
        <v>37</v>
      </c>
      <c r="C34" s="64">
        <v>5</v>
      </c>
      <c r="D34" s="64">
        <v>1</v>
      </c>
      <c r="E34" s="64"/>
      <c r="F34" s="64">
        <v>10</v>
      </c>
      <c r="G34" s="64">
        <v>1</v>
      </c>
      <c r="H34" s="64">
        <v>4</v>
      </c>
      <c r="I34" s="64">
        <f>(G34*25)-H34</f>
        <v>21</v>
      </c>
      <c r="J34" s="64">
        <v>1</v>
      </c>
      <c r="K34" s="64">
        <v>8</v>
      </c>
      <c r="L34" s="64">
        <f t="shared" si="9"/>
        <v>17</v>
      </c>
      <c r="M34" s="64">
        <v>1</v>
      </c>
      <c r="N34" s="64">
        <v>14</v>
      </c>
      <c r="O34" s="64">
        <f t="shared" si="12"/>
        <v>16</v>
      </c>
      <c r="P34" s="64"/>
      <c r="Q34" s="64"/>
      <c r="R34" s="64"/>
      <c r="S34" s="64"/>
      <c r="T34" s="78"/>
      <c r="U34" s="78"/>
      <c r="V34" s="78"/>
      <c r="W34" s="78"/>
      <c r="X34" s="78"/>
      <c r="Y34" s="78"/>
      <c r="Z34" s="78"/>
    </row>
    <row r="35" spans="1:26" ht="21.75" customHeight="1" x14ac:dyDescent="0.2">
      <c r="A35" s="64">
        <v>12</v>
      </c>
      <c r="B35" s="63" t="s">
        <v>38</v>
      </c>
      <c r="C35" s="64">
        <v>2</v>
      </c>
      <c r="D35" s="64"/>
      <c r="E35" s="64"/>
      <c r="F35" s="64"/>
      <c r="G35" s="64"/>
      <c r="H35" s="64"/>
      <c r="I35" s="64"/>
      <c r="J35" s="64">
        <v>1</v>
      </c>
      <c r="K35" s="64">
        <v>0</v>
      </c>
      <c r="L35" s="64">
        <f t="shared" si="9"/>
        <v>25</v>
      </c>
      <c r="M35" s="64">
        <v>1</v>
      </c>
      <c r="N35" s="64">
        <v>6</v>
      </c>
      <c r="O35" s="64">
        <f t="shared" si="12"/>
        <v>24</v>
      </c>
      <c r="P35" s="64"/>
      <c r="Q35" s="64"/>
      <c r="R35" s="64"/>
      <c r="S35" s="64"/>
      <c r="T35" s="78"/>
      <c r="U35" s="78"/>
      <c r="V35" s="78"/>
      <c r="W35" s="78"/>
      <c r="X35" s="78"/>
      <c r="Y35" s="78"/>
      <c r="Z35" s="78"/>
    </row>
    <row r="36" spans="1:26" ht="21.75" customHeight="1" x14ac:dyDescent="0.2">
      <c r="A36" s="129" t="s">
        <v>39</v>
      </c>
      <c r="B36" s="131"/>
      <c r="C36" s="66">
        <f t="shared" ref="C36:R36" si="13">C23+C10</f>
        <v>201</v>
      </c>
      <c r="D36" s="66">
        <f t="shared" si="13"/>
        <v>15</v>
      </c>
      <c r="E36" s="66">
        <f t="shared" si="13"/>
        <v>0</v>
      </c>
      <c r="F36" s="66">
        <f t="shared" si="13"/>
        <v>264</v>
      </c>
      <c r="G36" s="66">
        <f t="shared" si="13"/>
        <v>32</v>
      </c>
      <c r="H36" s="66">
        <f t="shared" si="13"/>
        <v>200</v>
      </c>
      <c r="I36" s="66">
        <f t="shared" si="13"/>
        <v>600</v>
      </c>
      <c r="J36" s="66">
        <f t="shared" si="13"/>
        <v>50</v>
      </c>
      <c r="K36" s="66">
        <f t="shared" si="13"/>
        <v>642</v>
      </c>
      <c r="L36" s="66">
        <f t="shared" si="13"/>
        <v>616</v>
      </c>
      <c r="M36" s="66">
        <f t="shared" si="13"/>
        <v>52</v>
      </c>
      <c r="N36" s="66">
        <f t="shared" si="13"/>
        <v>1042</v>
      </c>
      <c r="O36" s="66">
        <f t="shared" si="13"/>
        <v>536</v>
      </c>
      <c r="P36" s="66">
        <f t="shared" si="13"/>
        <v>47</v>
      </c>
      <c r="Q36" s="66">
        <f t="shared" si="13"/>
        <v>1304</v>
      </c>
      <c r="R36" s="66">
        <f t="shared" si="13"/>
        <v>385</v>
      </c>
      <c r="S36" s="66"/>
      <c r="T36" s="86"/>
      <c r="U36" s="86"/>
      <c r="V36" s="86"/>
      <c r="W36" s="86"/>
      <c r="X36" s="86"/>
      <c r="Y36" s="86"/>
      <c r="Z36" s="86"/>
    </row>
    <row r="37" spans="1:26" ht="15" x14ac:dyDescent="0.2">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x14ac:dyDescent="0.2">
      <c r="A38" s="132" t="s">
        <v>107</v>
      </c>
      <c r="B38" s="133"/>
      <c r="C38" s="133"/>
      <c r="D38" s="133"/>
      <c r="E38" s="133"/>
      <c r="F38" s="133"/>
      <c r="G38" s="133"/>
      <c r="H38" s="133"/>
      <c r="I38" s="133"/>
      <c r="J38" s="133"/>
      <c r="K38" s="133"/>
      <c r="L38" s="133"/>
      <c r="M38" s="133"/>
      <c r="N38" s="133"/>
      <c r="O38" s="133"/>
      <c r="P38" s="133"/>
      <c r="Q38" s="133"/>
      <c r="R38" s="133"/>
      <c r="S38" s="133"/>
      <c r="T38" s="78"/>
      <c r="U38" s="78"/>
      <c r="V38" s="78"/>
      <c r="W38" s="78"/>
      <c r="X38" s="78"/>
      <c r="Y38" s="78"/>
      <c r="Z38" s="78"/>
    </row>
    <row r="39" spans="1:26" ht="15.75" x14ac:dyDescent="0.2">
      <c r="A39" s="76"/>
      <c r="B39" s="87" t="s">
        <v>104</v>
      </c>
      <c r="C39" s="76"/>
      <c r="D39" s="76"/>
      <c r="E39" s="76"/>
      <c r="F39" s="76"/>
      <c r="G39" s="76"/>
      <c r="H39" s="76"/>
      <c r="I39" s="76"/>
      <c r="J39" s="76"/>
      <c r="K39" s="76"/>
      <c r="L39" s="76"/>
      <c r="M39" s="76"/>
      <c r="N39" s="76"/>
      <c r="O39" s="76"/>
      <c r="P39" s="76"/>
      <c r="Q39" s="76"/>
      <c r="R39" s="76"/>
      <c r="S39" s="78"/>
      <c r="T39" s="78"/>
      <c r="U39" s="78"/>
      <c r="V39" s="78"/>
      <c r="W39" s="78"/>
      <c r="X39" s="78"/>
      <c r="Y39" s="78"/>
      <c r="Z39" s="78"/>
    </row>
    <row r="40" spans="1:26" ht="15.75" x14ac:dyDescent="0.2">
      <c r="A40" s="78"/>
      <c r="B40" s="87" t="s">
        <v>136</v>
      </c>
      <c r="C40" s="78"/>
      <c r="D40" s="78"/>
      <c r="E40" s="78"/>
      <c r="F40" s="78"/>
      <c r="G40" s="78"/>
      <c r="H40" s="78"/>
      <c r="I40" s="78"/>
      <c r="J40" s="78"/>
      <c r="K40" s="78"/>
      <c r="L40" s="78"/>
      <c r="M40" s="78"/>
      <c r="N40" s="78"/>
      <c r="O40" s="76"/>
      <c r="P40" s="88"/>
      <c r="R40" s="88"/>
      <c r="S40" s="88"/>
      <c r="T40" s="78"/>
      <c r="U40" s="78"/>
      <c r="V40" s="78"/>
      <c r="W40" s="78"/>
      <c r="X40" s="78"/>
      <c r="Y40" s="78"/>
      <c r="Z40" s="78"/>
    </row>
    <row r="41" spans="1:26" ht="15.75" x14ac:dyDescent="0.2">
      <c r="A41" s="78"/>
      <c r="B41" s="87" t="s">
        <v>105</v>
      </c>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 x14ac:dyDescent="0.2">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8.75" x14ac:dyDescent="0.2">
      <c r="A43" s="78"/>
      <c r="B43" s="78"/>
      <c r="C43" s="78"/>
      <c r="D43" s="78"/>
      <c r="E43" s="78"/>
      <c r="F43" s="78"/>
      <c r="G43" s="78"/>
      <c r="H43" s="78"/>
      <c r="I43" s="78"/>
      <c r="J43" s="78"/>
      <c r="K43" s="78"/>
      <c r="L43" s="78"/>
      <c r="M43" s="78"/>
      <c r="N43" s="78"/>
      <c r="O43" s="78"/>
      <c r="P43" s="78"/>
      <c r="R43" s="68" t="s">
        <v>0</v>
      </c>
      <c r="S43" s="78"/>
      <c r="T43" s="78"/>
      <c r="U43" s="78"/>
      <c r="V43" s="78"/>
      <c r="W43" s="78"/>
      <c r="X43" s="78"/>
      <c r="Y43" s="78"/>
      <c r="Z43" s="78"/>
    </row>
    <row r="44" spans="1:26" ht="15" x14ac:dyDescent="0.2">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 x14ac:dyDescent="0.2">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 x14ac:dyDescent="0.2">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 x14ac:dyDescent="0.2">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 x14ac:dyDescent="0.2">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 x14ac:dyDescent="0.2">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 x14ac:dyDescent="0.2">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 x14ac:dyDescent="0.2">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 x14ac:dyDescent="0.2">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 x14ac:dyDescent="0.2">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 x14ac:dyDescent="0.2">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 x14ac:dyDescent="0.2">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 x14ac:dyDescent="0.2">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 x14ac:dyDescent="0.2">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 x14ac:dyDescent="0.2">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 x14ac:dyDescent="0.2">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 x14ac:dyDescent="0.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 x14ac:dyDescent="0.2">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 x14ac:dyDescent="0.2">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 x14ac:dyDescent="0.2">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 x14ac:dyDescent="0.2">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 x14ac:dyDescent="0.2">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 x14ac:dyDescent="0.2">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 x14ac:dyDescent="0.2">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 x14ac:dyDescent="0.2">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 x14ac:dyDescent="0.2">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 x14ac:dyDescent="0.2">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 x14ac:dyDescent="0.2">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 x14ac:dyDescent="0.2">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 x14ac:dyDescent="0.2">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 x14ac:dyDescent="0.2">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 x14ac:dyDescent="0.2">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 x14ac:dyDescent="0.2">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 x14ac:dyDescent="0.2">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 x14ac:dyDescent="0.2">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 x14ac:dyDescent="0.2">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 x14ac:dyDescent="0.2">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 x14ac:dyDescent="0.2">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 x14ac:dyDescent="0.2">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 x14ac:dyDescent="0.2">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 x14ac:dyDescent="0.2">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 x14ac:dyDescent="0.2">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 x14ac:dyDescent="0.2">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 x14ac:dyDescent="0.2">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 x14ac:dyDescent="0.2">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 x14ac:dyDescent="0.2">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 x14ac:dyDescent="0.2">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 x14ac:dyDescent="0.2">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 x14ac:dyDescent="0.2">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 x14ac:dyDescent="0.2">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 x14ac:dyDescent="0.2">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 x14ac:dyDescent="0.2">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 x14ac:dyDescent="0.2">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 x14ac:dyDescent="0.2">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 x14ac:dyDescent="0.2">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 x14ac:dyDescent="0.2">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5"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5"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5"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5"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5"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5"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5"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5"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5"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x14ac:dyDescent="0.2">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x14ac:dyDescent="0.2">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x14ac:dyDescent="0.2">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x14ac:dyDescent="0.2">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x14ac:dyDescent="0.2">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x14ac:dyDescent="0.2">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x14ac:dyDescent="0.2">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x14ac:dyDescent="0.2">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x14ac:dyDescent="0.2">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x14ac:dyDescent="0.2">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x14ac:dyDescent="0.2">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x14ac:dyDescent="0.2">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x14ac:dyDescent="0.2">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x14ac:dyDescent="0.2">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x14ac:dyDescent="0.2">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x14ac:dyDescent="0.2">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x14ac:dyDescent="0.2">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x14ac:dyDescent="0.2">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x14ac:dyDescent="0.2">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x14ac:dyDescent="0.2">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x14ac:dyDescent="0.2">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x14ac:dyDescent="0.2">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x14ac:dyDescent="0.2">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x14ac:dyDescent="0.2">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x14ac:dyDescent="0.2">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x14ac:dyDescent="0.2">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x14ac:dyDescent="0.2">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x14ac:dyDescent="0.2">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x14ac:dyDescent="0.2">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x14ac:dyDescent="0.2">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x14ac:dyDescent="0.2">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x14ac:dyDescent="0.2">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x14ac:dyDescent="0.2">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x14ac:dyDescent="0.2">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x14ac:dyDescent="0.2">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x14ac:dyDescent="0.2">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x14ac:dyDescent="0.2">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x14ac:dyDescent="0.2">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x14ac:dyDescent="0.2">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x14ac:dyDescent="0.2">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x14ac:dyDescent="0.2">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x14ac:dyDescent="0.2">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x14ac:dyDescent="0.2">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x14ac:dyDescent="0.2">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x14ac:dyDescent="0.2">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x14ac:dyDescent="0.2">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x14ac:dyDescent="0.2">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x14ac:dyDescent="0.2">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x14ac:dyDescent="0.2">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x14ac:dyDescent="0.2">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x14ac:dyDescent="0.2">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x14ac:dyDescent="0.2">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x14ac:dyDescent="0.2">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x14ac:dyDescent="0.2">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x14ac:dyDescent="0.2">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x14ac:dyDescent="0.2">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x14ac:dyDescent="0.2">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x14ac:dyDescent="0.2">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x14ac:dyDescent="0.2">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x14ac:dyDescent="0.2">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x14ac:dyDescent="0.2">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x14ac:dyDescent="0.2">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x14ac:dyDescent="0.2">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x14ac:dyDescent="0.2">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x14ac:dyDescent="0.2">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x14ac:dyDescent="0.2">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x14ac:dyDescent="0.2">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x14ac:dyDescent="0.2">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x14ac:dyDescent="0.2">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x14ac:dyDescent="0.2">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x14ac:dyDescent="0.2">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x14ac:dyDescent="0.2">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x14ac:dyDescent="0.2">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x14ac:dyDescent="0.2">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x14ac:dyDescent="0.2">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x14ac:dyDescent="0.2">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x14ac:dyDescent="0.2">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x14ac:dyDescent="0.2">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x14ac:dyDescent="0.2">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x14ac:dyDescent="0.2">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x14ac:dyDescent="0.2">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x14ac:dyDescent="0.2">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x14ac:dyDescent="0.2">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x14ac:dyDescent="0.2">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x14ac:dyDescent="0.2">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x14ac:dyDescent="0.2">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x14ac:dyDescent="0.2">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x14ac:dyDescent="0.2">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x14ac:dyDescent="0.2">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x14ac:dyDescent="0.2">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x14ac:dyDescent="0.2">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x14ac:dyDescent="0.2">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x14ac:dyDescent="0.2">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x14ac:dyDescent="0.2">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x14ac:dyDescent="0.2">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x14ac:dyDescent="0.2">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x14ac:dyDescent="0.2">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x14ac:dyDescent="0.2">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x14ac:dyDescent="0.2">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x14ac:dyDescent="0.2">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x14ac:dyDescent="0.2">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x14ac:dyDescent="0.2">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x14ac:dyDescent="0.2">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x14ac:dyDescent="0.2">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x14ac:dyDescent="0.2">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x14ac:dyDescent="0.2">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x14ac:dyDescent="0.2">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x14ac:dyDescent="0.2">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x14ac:dyDescent="0.2">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x14ac:dyDescent="0.2">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x14ac:dyDescent="0.2">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x14ac:dyDescent="0.2">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x14ac:dyDescent="0.2">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x14ac:dyDescent="0.2">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x14ac:dyDescent="0.2">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x14ac:dyDescent="0.2">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x14ac:dyDescent="0.2">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x14ac:dyDescent="0.2">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x14ac:dyDescent="0.2">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x14ac:dyDescent="0.2">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x14ac:dyDescent="0.2">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x14ac:dyDescent="0.2">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x14ac:dyDescent="0.2">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x14ac:dyDescent="0.2">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x14ac:dyDescent="0.2">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x14ac:dyDescent="0.2">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x14ac:dyDescent="0.2">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x14ac:dyDescent="0.2">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x14ac:dyDescent="0.2">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x14ac:dyDescent="0.2">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x14ac:dyDescent="0.2">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x14ac:dyDescent="0.2">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x14ac:dyDescent="0.2">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x14ac:dyDescent="0.2">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x14ac:dyDescent="0.2">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x14ac:dyDescent="0.2">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x14ac:dyDescent="0.2">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x14ac:dyDescent="0.2">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x14ac:dyDescent="0.2">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x14ac:dyDescent="0.2">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x14ac:dyDescent="0.2">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x14ac:dyDescent="0.2">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x14ac:dyDescent="0.2">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x14ac:dyDescent="0.2">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x14ac:dyDescent="0.2">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x14ac:dyDescent="0.2">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x14ac:dyDescent="0.2">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x14ac:dyDescent="0.2">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x14ac:dyDescent="0.2">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x14ac:dyDescent="0.2">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x14ac:dyDescent="0.2">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x14ac:dyDescent="0.2">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x14ac:dyDescent="0.2">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x14ac:dyDescent="0.2">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x14ac:dyDescent="0.2">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x14ac:dyDescent="0.2">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x14ac:dyDescent="0.2">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x14ac:dyDescent="0.2">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x14ac:dyDescent="0.2">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x14ac:dyDescent="0.2">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x14ac:dyDescent="0.2">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x14ac:dyDescent="0.2">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x14ac:dyDescent="0.2">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x14ac:dyDescent="0.2">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x14ac:dyDescent="0.2">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x14ac:dyDescent="0.2">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x14ac:dyDescent="0.2">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x14ac:dyDescent="0.2">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x14ac:dyDescent="0.2">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x14ac:dyDescent="0.2">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x14ac:dyDescent="0.2">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x14ac:dyDescent="0.2">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x14ac:dyDescent="0.2">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x14ac:dyDescent="0.2">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x14ac:dyDescent="0.2">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x14ac:dyDescent="0.2">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x14ac:dyDescent="0.2">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x14ac:dyDescent="0.2">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x14ac:dyDescent="0.2">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x14ac:dyDescent="0.2">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x14ac:dyDescent="0.2">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x14ac:dyDescent="0.2">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x14ac:dyDescent="0.2">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x14ac:dyDescent="0.2">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x14ac:dyDescent="0.2">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x14ac:dyDescent="0.2">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x14ac:dyDescent="0.2">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x14ac:dyDescent="0.2">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x14ac:dyDescent="0.2">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x14ac:dyDescent="0.2">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x14ac:dyDescent="0.2">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x14ac:dyDescent="0.2">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x14ac:dyDescent="0.2">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x14ac:dyDescent="0.2">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x14ac:dyDescent="0.2">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x14ac:dyDescent="0.2">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x14ac:dyDescent="0.2">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x14ac:dyDescent="0.2">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x14ac:dyDescent="0.2">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x14ac:dyDescent="0.2">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x14ac:dyDescent="0.2">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x14ac:dyDescent="0.2">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x14ac:dyDescent="0.2">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x14ac:dyDescent="0.2">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x14ac:dyDescent="0.2">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x14ac:dyDescent="0.2">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x14ac:dyDescent="0.2">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x14ac:dyDescent="0.2">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x14ac:dyDescent="0.2">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x14ac:dyDescent="0.2">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x14ac:dyDescent="0.2">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x14ac:dyDescent="0.2">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x14ac:dyDescent="0.2">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x14ac:dyDescent="0.2">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x14ac:dyDescent="0.2">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x14ac:dyDescent="0.2">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x14ac:dyDescent="0.2">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x14ac:dyDescent="0.2">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x14ac:dyDescent="0.2">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x14ac:dyDescent="0.2">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x14ac:dyDescent="0.2">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x14ac:dyDescent="0.2">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x14ac:dyDescent="0.2">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x14ac:dyDescent="0.2">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x14ac:dyDescent="0.2">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x14ac:dyDescent="0.2">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x14ac:dyDescent="0.2">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x14ac:dyDescent="0.2">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x14ac:dyDescent="0.2">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x14ac:dyDescent="0.2">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x14ac:dyDescent="0.2">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x14ac:dyDescent="0.2">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x14ac:dyDescent="0.2">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x14ac:dyDescent="0.2">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x14ac:dyDescent="0.2">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x14ac:dyDescent="0.2">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x14ac:dyDescent="0.2">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x14ac:dyDescent="0.2">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x14ac:dyDescent="0.2">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x14ac:dyDescent="0.2">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x14ac:dyDescent="0.2">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x14ac:dyDescent="0.2">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x14ac:dyDescent="0.2">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x14ac:dyDescent="0.2">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x14ac:dyDescent="0.2">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x14ac:dyDescent="0.2">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x14ac:dyDescent="0.2">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x14ac:dyDescent="0.2">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x14ac:dyDescent="0.2">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x14ac:dyDescent="0.2">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x14ac:dyDescent="0.2">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x14ac:dyDescent="0.2">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x14ac:dyDescent="0.2">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x14ac:dyDescent="0.2">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x14ac:dyDescent="0.2">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x14ac:dyDescent="0.2">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x14ac:dyDescent="0.2">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x14ac:dyDescent="0.2">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x14ac:dyDescent="0.2">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x14ac:dyDescent="0.2">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x14ac:dyDescent="0.2">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x14ac:dyDescent="0.2">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x14ac:dyDescent="0.2">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x14ac:dyDescent="0.2">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x14ac:dyDescent="0.2">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x14ac:dyDescent="0.2">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x14ac:dyDescent="0.2">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x14ac:dyDescent="0.2">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x14ac:dyDescent="0.2">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x14ac:dyDescent="0.2">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x14ac:dyDescent="0.2">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x14ac:dyDescent="0.2">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x14ac:dyDescent="0.2">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x14ac:dyDescent="0.2">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x14ac:dyDescent="0.2">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x14ac:dyDescent="0.2">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x14ac:dyDescent="0.2">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x14ac:dyDescent="0.2">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x14ac:dyDescent="0.2">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x14ac:dyDescent="0.2">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x14ac:dyDescent="0.2">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x14ac:dyDescent="0.2">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x14ac:dyDescent="0.2">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x14ac:dyDescent="0.2">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x14ac:dyDescent="0.2">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x14ac:dyDescent="0.2">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x14ac:dyDescent="0.2">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x14ac:dyDescent="0.2">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x14ac:dyDescent="0.2">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x14ac:dyDescent="0.2">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x14ac:dyDescent="0.2">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x14ac:dyDescent="0.2">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x14ac:dyDescent="0.2">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x14ac:dyDescent="0.2">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x14ac:dyDescent="0.2">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x14ac:dyDescent="0.2">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x14ac:dyDescent="0.2">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x14ac:dyDescent="0.2">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x14ac:dyDescent="0.2">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x14ac:dyDescent="0.2">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x14ac:dyDescent="0.2">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x14ac:dyDescent="0.2">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x14ac:dyDescent="0.2">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x14ac:dyDescent="0.2">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x14ac:dyDescent="0.2">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x14ac:dyDescent="0.2">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x14ac:dyDescent="0.2">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x14ac:dyDescent="0.2">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x14ac:dyDescent="0.2">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x14ac:dyDescent="0.2">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x14ac:dyDescent="0.2">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x14ac:dyDescent="0.2">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x14ac:dyDescent="0.2">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x14ac:dyDescent="0.2">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x14ac:dyDescent="0.2">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x14ac:dyDescent="0.2">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x14ac:dyDescent="0.2">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x14ac:dyDescent="0.2">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x14ac:dyDescent="0.2">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x14ac:dyDescent="0.2">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x14ac:dyDescent="0.2">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x14ac:dyDescent="0.2">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x14ac:dyDescent="0.2">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x14ac:dyDescent="0.2">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x14ac:dyDescent="0.2">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x14ac:dyDescent="0.2">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x14ac:dyDescent="0.2">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x14ac:dyDescent="0.2">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x14ac:dyDescent="0.2">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x14ac:dyDescent="0.2">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x14ac:dyDescent="0.2">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x14ac:dyDescent="0.2">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x14ac:dyDescent="0.2">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x14ac:dyDescent="0.2">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x14ac:dyDescent="0.2">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x14ac:dyDescent="0.2">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x14ac:dyDescent="0.2">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x14ac:dyDescent="0.2">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x14ac:dyDescent="0.2">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x14ac:dyDescent="0.2">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x14ac:dyDescent="0.2">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x14ac:dyDescent="0.2">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x14ac:dyDescent="0.2">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x14ac:dyDescent="0.2">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x14ac:dyDescent="0.2">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x14ac:dyDescent="0.2">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x14ac:dyDescent="0.2">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x14ac:dyDescent="0.2">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x14ac:dyDescent="0.2">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x14ac:dyDescent="0.2">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x14ac:dyDescent="0.2">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x14ac:dyDescent="0.2">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x14ac:dyDescent="0.2">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x14ac:dyDescent="0.2">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x14ac:dyDescent="0.2">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x14ac:dyDescent="0.2">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x14ac:dyDescent="0.2">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x14ac:dyDescent="0.2">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x14ac:dyDescent="0.2">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x14ac:dyDescent="0.2">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x14ac:dyDescent="0.2">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x14ac:dyDescent="0.2">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x14ac:dyDescent="0.2">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x14ac:dyDescent="0.2">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x14ac:dyDescent="0.2">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x14ac:dyDescent="0.2">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x14ac:dyDescent="0.2">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x14ac:dyDescent="0.2">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x14ac:dyDescent="0.2">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x14ac:dyDescent="0.2">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x14ac:dyDescent="0.2">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x14ac:dyDescent="0.2">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x14ac:dyDescent="0.2">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x14ac:dyDescent="0.2">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x14ac:dyDescent="0.2">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x14ac:dyDescent="0.2">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x14ac:dyDescent="0.2">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x14ac:dyDescent="0.2">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x14ac:dyDescent="0.2">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x14ac:dyDescent="0.2">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x14ac:dyDescent="0.2">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x14ac:dyDescent="0.2">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x14ac:dyDescent="0.2">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x14ac:dyDescent="0.2">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x14ac:dyDescent="0.2">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x14ac:dyDescent="0.2">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x14ac:dyDescent="0.2">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x14ac:dyDescent="0.2">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x14ac:dyDescent="0.2">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x14ac:dyDescent="0.2">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x14ac:dyDescent="0.2">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x14ac:dyDescent="0.2">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x14ac:dyDescent="0.2">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x14ac:dyDescent="0.2">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x14ac:dyDescent="0.2">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x14ac:dyDescent="0.2">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x14ac:dyDescent="0.2">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x14ac:dyDescent="0.2">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x14ac:dyDescent="0.2">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x14ac:dyDescent="0.2">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x14ac:dyDescent="0.2">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x14ac:dyDescent="0.2">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x14ac:dyDescent="0.2">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x14ac:dyDescent="0.2">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x14ac:dyDescent="0.2">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x14ac:dyDescent="0.2">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x14ac:dyDescent="0.2">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x14ac:dyDescent="0.2">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x14ac:dyDescent="0.2">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x14ac:dyDescent="0.2">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x14ac:dyDescent="0.2">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x14ac:dyDescent="0.2">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x14ac:dyDescent="0.2">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x14ac:dyDescent="0.2">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x14ac:dyDescent="0.2">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x14ac:dyDescent="0.2">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x14ac:dyDescent="0.2">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x14ac:dyDescent="0.2">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x14ac:dyDescent="0.2">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x14ac:dyDescent="0.2">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x14ac:dyDescent="0.2">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x14ac:dyDescent="0.2">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x14ac:dyDescent="0.2">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x14ac:dyDescent="0.2">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x14ac:dyDescent="0.2">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x14ac:dyDescent="0.2">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x14ac:dyDescent="0.2">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x14ac:dyDescent="0.2">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x14ac:dyDescent="0.2">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x14ac:dyDescent="0.2">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x14ac:dyDescent="0.2">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x14ac:dyDescent="0.2">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x14ac:dyDescent="0.2">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x14ac:dyDescent="0.2">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x14ac:dyDescent="0.2">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x14ac:dyDescent="0.2">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x14ac:dyDescent="0.2">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x14ac:dyDescent="0.2">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x14ac:dyDescent="0.2">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x14ac:dyDescent="0.2">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x14ac:dyDescent="0.2">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x14ac:dyDescent="0.2">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x14ac:dyDescent="0.2">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x14ac:dyDescent="0.2">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x14ac:dyDescent="0.2">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x14ac:dyDescent="0.2">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x14ac:dyDescent="0.2">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x14ac:dyDescent="0.2">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x14ac:dyDescent="0.2">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x14ac:dyDescent="0.2">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x14ac:dyDescent="0.2">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x14ac:dyDescent="0.2">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x14ac:dyDescent="0.2">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x14ac:dyDescent="0.2">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x14ac:dyDescent="0.2">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x14ac:dyDescent="0.2">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x14ac:dyDescent="0.2">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x14ac:dyDescent="0.2">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x14ac:dyDescent="0.2">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x14ac:dyDescent="0.2">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x14ac:dyDescent="0.2">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x14ac:dyDescent="0.2">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x14ac:dyDescent="0.2">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x14ac:dyDescent="0.2">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x14ac:dyDescent="0.2">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x14ac:dyDescent="0.2">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x14ac:dyDescent="0.2">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x14ac:dyDescent="0.2">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x14ac:dyDescent="0.2">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x14ac:dyDescent="0.2">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x14ac:dyDescent="0.2">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x14ac:dyDescent="0.2">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x14ac:dyDescent="0.2">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x14ac:dyDescent="0.2">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x14ac:dyDescent="0.2">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x14ac:dyDescent="0.2">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x14ac:dyDescent="0.2">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x14ac:dyDescent="0.2">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x14ac:dyDescent="0.2">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x14ac:dyDescent="0.2">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x14ac:dyDescent="0.2">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x14ac:dyDescent="0.2">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x14ac:dyDescent="0.2">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x14ac:dyDescent="0.2">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x14ac:dyDescent="0.2">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x14ac:dyDescent="0.2">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x14ac:dyDescent="0.2">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x14ac:dyDescent="0.2">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x14ac:dyDescent="0.2">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x14ac:dyDescent="0.2">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x14ac:dyDescent="0.2">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x14ac:dyDescent="0.2">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x14ac:dyDescent="0.2">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x14ac:dyDescent="0.2">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x14ac:dyDescent="0.2">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x14ac:dyDescent="0.2">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x14ac:dyDescent="0.2">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x14ac:dyDescent="0.2">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x14ac:dyDescent="0.2">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x14ac:dyDescent="0.2">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x14ac:dyDescent="0.2">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x14ac:dyDescent="0.2">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x14ac:dyDescent="0.2">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x14ac:dyDescent="0.2">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x14ac:dyDescent="0.2">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x14ac:dyDescent="0.2">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x14ac:dyDescent="0.2">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x14ac:dyDescent="0.2">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x14ac:dyDescent="0.2">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x14ac:dyDescent="0.2">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x14ac:dyDescent="0.2">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x14ac:dyDescent="0.2">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x14ac:dyDescent="0.2">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x14ac:dyDescent="0.2">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x14ac:dyDescent="0.2">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x14ac:dyDescent="0.2">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x14ac:dyDescent="0.2">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x14ac:dyDescent="0.2">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x14ac:dyDescent="0.2">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x14ac:dyDescent="0.2">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x14ac:dyDescent="0.2">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x14ac:dyDescent="0.2">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x14ac:dyDescent="0.2">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x14ac:dyDescent="0.2">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x14ac:dyDescent="0.2">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x14ac:dyDescent="0.2">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x14ac:dyDescent="0.2">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x14ac:dyDescent="0.2">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x14ac:dyDescent="0.2">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x14ac:dyDescent="0.2">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x14ac:dyDescent="0.2">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x14ac:dyDescent="0.2">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x14ac:dyDescent="0.2">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x14ac:dyDescent="0.2">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x14ac:dyDescent="0.2">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x14ac:dyDescent="0.2">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x14ac:dyDescent="0.2">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x14ac:dyDescent="0.2">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x14ac:dyDescent="0.2">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x14ac:dyDescent="0.2">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x14ac:dyDescent="0.2">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x14ac:dyDescent="0.2">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x14ac:dyDescent="0.2">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x14ac:dyDescent="0.2">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x14ac:dyDescent="0.2">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x14ac:dyDescent="0.2">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x14ac:dyDescent="0.2">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x14ac:dyDescent="0.2">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x14ac:dyDescent="0.2">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x14ac:dyDescent="0.2">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x14ac:dyDescent="0.2">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x14ac:dyDescent="0.2">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x14ac:dyDescent="0.2">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x14ac:dyDescent="0.2">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x14ac:dyDescent="0.2">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x14ac:dyDescent="0.2">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x14ac:dyDescent="0.2">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x14ac:dyDescent="0.2">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x14ac:dyDescent="0.2">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x14ac:dyDescent="0.2">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x14ac:dyDescent="0.2">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x14ac:dyDescent="0.2">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x14ac:dyDescent="0.2">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x14ac:dyDescent="0.2">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x14ac:dyDescent="0.2">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x14ac:dyDescent="0.2">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x14ac:dyDescent="0.2">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x14ac:dyDescent="0.2">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x14ac:dyDescent="0.2">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x14ac:dyDescent="0.2">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x14ac:dyDescent="0.2">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x14ac:dyDescent="0.2">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x14ac:dyDescent="0.2">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x14ac:dyDescent="0.2">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x14ac:dyDescent="0.2">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x14ac:dyDescent="0.2">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x14ac:dyDescent="0.2">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x14ac:dyDescent="0.2">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x14ac:dyDescent="0.2">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x14ac:dyDescent="0.2">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x14ac:dyDescent="0.2">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x14ac:dyDescent="0.2">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x14ac:dyDescent="0.2">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x14ac:dyDescent="0.2">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x14ac:dyDescent="0.2">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x14ac:dyDescent="0.2">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x14ac:dyDescent="0.2">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x14ac:dyDescent="0.2">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x14ac:dyDescent="0.2">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x14ac:dyDescent="0.2">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x14ac:dyDescent="0.2">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x14ac:dyDescent="0.2">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x14ac:dyDescent="0.2">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x14ac:dyDescent="0.2">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x14ac:dyDescent="0.2">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x14ac:dyDescent="0.2">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x14ac:dyDescent="0.2">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x14ac:dyDescent="0.2">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x14ac:dyDescent="0.2">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x14ac:dyDescent="0.2">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x14ac:dyDescent="0.2">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x14ac:dyDescent="0.2">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x14ac:dyDescent="0.2">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x14ac:dyDescent="0.2">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x14ac:dyDescent="0.2">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x14ac:dyDescent="0.2">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x14ac:dyDescent="0.2">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x14ac:dyDescent="0.2">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x14ac:dyDescent="0.2">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x14ac:dyDescent="0.2">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x14ac:dyDescent="0.2">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x14ac:dyDescent="0.2">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x14ac:dyDescent="0.2">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x14ac:dyDescent="0.2">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x14ac:dyDescent="0.2">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x14ac:dyDescent="0.2">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x14ac:dyDescent="0.2">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x14ac:dyDescent="0.2">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x14ac:dyDescent="0.2">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x14ac:dyDescent="0.2">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x14ac:dyDescent="0.2">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x14ac:dyDescent="0.2">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x14ac:dyDescent="0.2">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x14ac:dyDescent="0.2">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x14ac:dyDescent="0.2">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x14ac:dyDescent="0.2">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x14ac:dyDescent="0.2">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x14ac:dyDescent="0.2">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x14ac:dyDescent="0.2">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x14ac:dyDescent="0.2">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x14ac:dyDescent="0.2">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x14ac:dyDescent="0.2">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x14ac:dyDescent="0.2">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x14ac:dyDescent="0.2">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x14ac:dyDescent="0.2">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x14ac:dyDescent="0.2">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x14ac:dyDescent="0.2">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x14ac:dyDescent="0.2">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x14ac:dyDescent="0.2">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x14ac:dyDescent="0.2">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x14ac:dyDescent="0.2">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x14ac:dyDescent="0.2">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x14ac:dyDescent="0.2">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x14ac:dyDescent="0.2">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x14ac:dyDescent="0.2">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x14ac:dyDescent="0.2">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x14ac:dyDescent="0.2">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x14ac:dyDescent="0.2">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x14ac:dyDescent="0.2">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x14ac:dyDescent="0.2">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x14ac:dyDescent="0.2">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x14ac:dyDescent="0.2">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x14ac:dyDescent="0.2">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x14ac:dyDescent="0.2">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x14ac:dyDescent="0.2">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x14ac:dyDescent="0.2">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x14ac:dyDescent="0.2">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x14ac:dyDescent="0.2">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x14ac:dyDescent="0.2">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x14ac:dyDescent="0.2">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x14ac:dyDescent="0.2">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x14ac:dyDescent="0.2">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x14ac:dyDescent="0.2">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x14ac:dyDescent="0.2">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x14ac:dyDescent="0.2">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x14ac:dyDescent="0.2">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x14ac:dyDescent="0.2">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x14ac:dyDescent="0.2">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x14ac:dyDescent="0.2">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x14ac:dyDescent="0.2">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x14ac:dyDescent="0.2">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x14ac:dyDescent="0.2">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x14ac:dyDescent="0.2">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x14ac:dyDescent="0.2">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x14ac:dyDescent="0.2">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x14ac:dyDescent="0.2">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x14ac:dyDescent="0.2">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x14ac:dyDescent="0.2">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x14ac:dyDescent="0.2">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x14ac:dyDescent="0.2">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x14ac:dyDescent="0.2">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x14ac:dyDescent="0.2">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x14ac:dyDescent="0.2">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x14ac:dyDescent="0.2">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x14ac:dyDescent="0.2">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x14ac:dyDescent="0.2">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x14ac:dyDescent="0.2">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x14ac:dyDescent="0.2">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x14ac:dyDescent="0.2">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x14ac:dyDescent="0.2">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x14ac:dyDescent="0.2">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x14ac:dyDescent="0.2">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x14ac:dyDescent="0.2">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x14ac:dyDescent="0.2">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x14ac:dyDescent="0.2">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x14ac:dyDescent="0.2">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x14ac:dyDescent="0.2">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x14ac:dyDescent="0.2">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x14ac:dyDescent="0.2">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x14ac:dyDescent="0.2">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x14ac:dyDescent="0.2">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x14ac:dyDescent="0.2">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x14ac:dyDescent="0.2">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x14ac:dyDescent="0.2">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x14ac:dyDescent="0.2">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x14ac:dyDescent="0.2">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x14ac:dyDescent="0.2">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x14ac:dyDescent="0.2">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x14ac:dyDescent="0.2">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x14ac:dyDescent="0.2">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x14ac:dyDescent="0.2">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x14ac:dyDescent="0.2">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x14ac:dyDescent="0.2">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x14ac:dyDescent="0.2">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x14ac:dyDescent="0.2">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x14ac:dyDescent="0.2">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x14ac:dyDescent="0.2">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x14ac:dyDescent="0.2">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x14ac:dyDescent="0.2">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x14ac:dyDescent="0.2">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x14ac:dyDescent="0.2">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x14ac:dyDescent="0.2">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x14ac:dyDescent="0.2">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x14ac:dyDescent="0.2">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x14ac:dyDescent="0.2">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x14ac:dyDescent="0.2">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x14ac:dyDescent="0.2">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x14ac:dyDescent="0.2">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x14ac:dyDescent="0.2">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x14ac:dyDescent="0.2">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x14ac:dyDescent="0.2">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x14ac:dyDescent="0.2">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x14ac:dyDescent="0.2">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x14ac:dyDescent="0.2">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x14ac:dyDescent="0.2">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x14ac:dyDescent="0.2">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x14ac:dyDescent="0.2">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x14ac:dyDescent="0.2">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x14ac:dyDescent="0.2">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x14ac:dyDescent="0.2">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x14ac:dyDescent="0.2">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x14ac:dyDescent="0.2">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x14ac:dyDescent="0.2">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x14ac:dyDescent="0.2">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x14ac:dyDescent="0.2">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x14ac:dyDescent="0.2">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x14ac:dyDescent="0.2">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x14ac:dyDescent="0.2">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x14ac:dyDescent="0.2">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x14ac:dyDescent="0.2">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x14ac:dyDescent="0.2">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x14ac:dyDescent="0.2">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x14ac:dyDescent="0.2">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x14ac:dyDescent="0.2">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x14ac:dyDescent="0.2">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x14ac:dyDescent="0.2">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x14ac:dyDescent="0.2">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x14ac:dyDescent="0.2">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x14ac:dyDescent="0.2">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sheetData>
  <mergeCells count="16">
    <mergeCell ref="A1:D1"/>
    <mergeCell ref="K1:R1"/>
    <mergeCell ref="K2:R2"/>
    <mergeCell ref="A5:S5"/>
    <mergeCell ref="A6:S6"/>
    <mergeCell ref="C8:C9"/>
    <mergeCell ref="D8:F8"/>
    <mergeCell ref="A36:B36"/>
    <mergeCell ref="A38:S38"/>
    <mergeCell ref="G8:I8"/>
    <mergeCell ref="J8:L8"/>
    <mergeCell ref="M8:O8"/>
    <mergeCell ref="P8:R8"/>
    <mergeCell ref="A8:A9"/>
    <mergeCell ref="B8:B9"/>
    <mergeCell ref="S8:S9"/>
  </mergeCells>
  <pageMargins left="0.48" right="0.43" top="0.48" bottom="0.64"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99"/>
  </sheetPr>
  <dimension ref="A1:Z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x14ac:dyDescent="0.2"/>
  <cols>
    <col min="1" max="1" width="8.140625" customWidth="1"/>
    <col min="2" max="2" width="24.140625" customWidth="1"/>
    <col min="3" max="3" width="8" customWidth="1"/>
    <col min="4" max="4" width="6.140625" customWidth="1"/>
    <col min="5" max="5" width="7.140625" customWidth="1"/>
    <col min="6" max="6" width="6" customWidth="1"/>
    <col min="7" max="7" width="7.28515625" customWidth="1"/>
    <col min="8" max="8" width="6.140625" customWidth="1"/>
    <col min="9" max="9" width="7.28515625" customWidth="1"/>
    <col min="10" max="10" width="5.5703125" customWidth="1"/>
    <col min="11" max="11" width="7.140625" customWidth="1"/>
    <col min="12" max="12" width="6" customWidth="1"/>
    <col min="13" max="13" width="7.28515625" customWidth="1"/>
    <col min="14" max="14" width="12.42578125" hidden="1" customWidth="1"/>
    <col min="15" max="18" width="6.28515625" customWidth="1"/>
    <col min="19" max="26" width="8" customWidth="1"/>
  </cols>
  <sheetData>
    <row r="1" spans="1:26" ht="15.75" customHeight="1" x14ac:dyDescent="0.25">
      <c r="A1" s="144" t="s">
        <v>0</v>
      </c>
      <c r="B1" s="142"/>
      <c r="C1" s="142"/>
      <c r="D1" s="142"/>
      <c r="E1" s="1"/>
      <c r="F1" s="2"/>
      <c r="G1" s="2"/>
      <c r="H1" s="2"/>
      <c r="I1" s="144"/>
      <c r="J1" s="142"/>
      <c r="K1" s="142"/>
      <c r="L1" s="142"/>
      <c r="M1" s="142"/>
      <c r="N1" s="3"/>
      <c r="O1" s="2"/>
      <c r="P1" s="2"/>
      <c r="Q1" s="2"/>
      <c r="R1" s="2"/>
      <c r="S1" s="2"/>
      <c r="T1" s="2"/>
      <c r="U1" s="2"/>
      <c r="V1" s="2"/>
      <c r="W1" s="2"/>
      <c r="X1" s="2"/>
      <c r="Y1" s="2"/>
      <c r="Z1" s="2"/>
    </row>
    <row r="2" spans="1:26" ht="15.75" customHeight="1" x14ac:dyDescent="0.25">
      <c r="A2" s="2"/>
      <c r="B2" s="2"/>
      <c r="C2" s="2"/>
      <c r="D2" s="2"/>
      <c r="E2" s="2"/>
      <c r="F2" s="2"/>
      <c r="G2" s="2"/>
      <c r="H2" s="2"/>
      <c r="I2" s="144"/>
      <c r="J2" s="142"/>
      <c r="K2" s="142"/>
      <c r="L2" s="142"/>
      <c r="M2" s="142"/>
      <c r="N2" s="3"/>
      <c r="O2" s="2"/>
      <c r="P2" s="2"/>
      <c r="Q2" s="2"/>
      <c r="R2" s="2"/>
      <c r="S2" s="2"/>
      <c r="T2" s="2"/>
      <c r="U2" s="2"/>
      <c r="V2" s="2"/>
      <c r="W2" s="2"/>
      <c r="X2" s="2"/>
      <c r="Y2" s="2"/>
      <c r="Z2" s="2"/>
    </row>
    <row r="3" spans="1:26" x14ac:dyDescent="0.25">
      <c r="A3" s="4"/>
      <c r="B3" s="4"/>
      <c r="C3" s="4"/>
      <c r="D3" s="4"/>
      <c r="E3" s="4"/>
      <c r="F3" s="4"/>
      <c r="G3" s="4"/>
      <c r="H3" s="4"/>
      <c r="I3" s="4"/>
      <c r="J3" s="4"/>
      <c r="K3" s="4"/>
      <c r="L3" s="4"/>
      <c r="M3" s="4"/>
      <c r="N3" s="5" t="s">
        <v>3</v>
      </c>
      <c r="O3" s="4"/>
      <c r="P3" s="4"/>
      <c r="Q3" s="3"/>
      <c r="R3" s="4"/>
      <c r="S3" s="4"/>
      <c r="T3" s="4"/>
      <c r="U3" s="4"/>
      <c r="V3" s="4"/>
      <c r="W3" s="4"/>
      <c r="X3" s="4"/>
      <c r="Y3" s="4"/>
      <c r="Z3" s="4"/>
    </row>
    <row r="4" spans="1:26" x14ac:dyDescent="0.25">
      <c r="A4" s="4"/>
      <c r="B4" s="4"/>
      <c r="C4" s="4"/>
      <c r="D4" s="4"/>
      <c r="E4" s="4"/>
      <c r="F4" s="4"/>
      <c r="G4" s="4"/>
      <c r="H4" s="4"/>
      <c r="I4" s="4"/>
      <c r="J4" s="4"/>
      <c r="K4" s="4"/>
      <c r="L4" s="4"/>
      <c r="M4" s="4"/>
      <c r="N4" s="4"/>
      <c r="O4" s="4"/>
      <c r="P4" s="4"/>
      <c r="Q4" s="4"/>
      <c r="R4" s="4"/>
      <c r="S4" s="4"/>
      <c r="T4" s="4"/>
      <c r="U4" s="4"/>
      <c r="V4" s="4"/>
      <c r="W4" s="4"/>
      <c r="X4" s="4"/>
      <c r="Y4" s="4"/>
      <c r="Z4" s="4"/>
    </row>
    <row r="5" spans="1:26" ht="18.75" customHeight="1" x14ac:dyDescent="0.25">
      <c r="A5" s="145" t="s">
        <v>4</v>
      </c>
      <c r="B5" s="142"/>
      <c r="C5" s="142"/>
      <c r="D5" s="142"/>
      <c r="E5" s="142"/>
      <c r="F5" s="142"/>
      <c r="G5" s="142"/>
      <c r="H5" s="142"/>
      <c r="I5" s="142"/>
      <c r="J5" s="142"/>
      <c r="K5" s="142"/>
      <c r="L5" s="142"/>
      <c r="M5" s="142"/>
      <c r="N5" s="142"/>
      <c r="O5" s="4"/>
      <c r="P5" s="4"/>
      <c r="Q5" s="4"/>
      <c r="R5" s="4"/>
      <c r="S5" s="4"/>
      <c r="T5" s="4"/>
      <c r="U5" s="4"/>
      <c r="V5" s="4"/>
      <c r="W5" s="4"/>
      <c r="X5" s="4"/>
      <c r="Y5" s="4"/>
      <c r="Z5" s="4"/>
    </row>
    <row r="6" spans="1:26" ht="18.75" customHeight="1" x14ac:dyDescent="0.25">
      <c r="A6" s="146" t="s">
        <v>5</v>
      </c>
      <c r="B6" s="142"/>
      <c r="C6" s="142"/>
      <c r="D6" s="142"/>
      <c r="E6" s="142"/>
      <c r="F6" s="142"/>
      <c r="G6" s="142"/>
      <c r="H6" s="142"/>
      <c r="I6" s="142"/>
      <c r="J6" s="142"/>
      <c r="K6" s="142"/>
      <c r="L6" s="142"/>
      <c r="M6" s="142"/>
      <c r="N6" s="142"/>
      <c r="O6" s="4"/>
      <c r="P6" s="4"/>
      <c r="Q6" s="4"/>
      <c r="R6" s="4"/>
      <c r="S6" s="4"/>
      <c r="T6" s="3"/>
      <c r="U6" s="3"/>
      <c r="V6" s="3"/>
      <c r="W6" s="3"/>
      <c r="X6" s="3"/>
      <c r="Y6" s="3"/>
      <c r="Z6" s="3"/>
    </row>
    <row r="7" spans="1:26" x14ac:dyDescent="0.25">
      <c r="A7" s="4"/>
      <c r="B7" s="4"/>
      <c r="C7" s="4"/>
      <c r="D7" s="4"/>
      <c r="E7" s="4"/>
      <c r="F7" s="4"/>
      <c r="G7" s="4"/>
      <c r="H7" s="4"/>
      <c r="I7" s="4"/>
      <c r="J7" s="4"/>
      <c r="K7" s="4"/>
      <c r="L7" s="4"/>
      <c r="M7" s="4"/>
      <c r="N7" s="4"/>
      <c r="O7" s="4"/>
      <c r="P7" s="4"/>
      <c r="Q7" s="4"/>
      <c r="R7" s="4"/>
      <c r="S7" s="4"/>
      <c r="T7" s="3"/>
      <c r="U7" s="3"/>
      <c r="V7" s="3"/>
      <c r="W7" s="3"/>
      <c r="X7" s="3"/>
      <c r="Y7" s="3"/>
      <c r="Z7" s="3"/>
    </row>
    <row r="8" spans="1:26" ht="26.25" customHeight="1" x14ac:dyDescent="0.25">
      <c r="A8" s="137" t="s">
        <v>6</v>
      </c>
      <c r="B8" s="137" t="s">
        <v>7</v>
      </c>
      <c r="C8" s="137" t="s">
        <v>8</v>
      </c>
      <c r="D8" s="139" t="s">
        <v>40</v>
      </c>
      <c r="E8" s="140"/>
      <c r="F8" s="139" t="s">
        <v>41</v>
      </c>
      <c r="G8" s="140"/>
      <c r="H8" s="139" t="s">
        <v>42</v>
      </c>
      <c r="I8" s="140"/>
      <c r="J8" s="139" t="s">
        <v>43</v>
      </c>
      <c r="K8" s="140"/>
      <c r="L8" s="139" t="s">
        <v>44</v>
      </c>
      <c r="M8" s="140"/>
      <c r="N8" s="137" t="s">
        <v>45</v>
      </c>
      <c r="O8" s="4"/>
      <c r="P8" s="4"/>
      <c r="Q8" s="4"/>
      <c r="R8" s="4"/>
      <c r="S8" s="4"/>
      <c r="T8" s="4"/>
      <c r="U8" s="4"/>
      <c r="V8" s="4"/>
      <c r="W8" s="4"/>
      <c r="X8" s="4"/>
      <c r="Y8" s="4"/>
      <c r="Z8" s="4"/>
    </row>
    <row r="9" spans="1:26" ht="45.75" customHeight="1" x14ac:dyDescent="0.25">
      <c r="A9" s="138"/>
      <c r="B9" s="138"/>
      <c r="C9" s="138"/>
      <c r="D9" s="6" t="s">
        <v>9</v>
      </c>
      <c r="E9" s="6" t="s">
        <v>46</v>
      </c>
      <c r="F9" s="6" t="s">
        <v>9</v>
      </c>
      <c r="G9" s="6" t="s">
        <v>46</v>
      </c>
      <c r="H9" s="6" t="s">
        <v>9</v>
      </c>
      <c r="I9" s="6" t="s">
        <v>46</v>
      </c>
      <c r="J9" s="6" t="s">
        <v>9</v>
      </c>
      <c r="K9" s="6" t="s">
        <v>46</v>
      </c>
      <c r="L9" s="6" t="s">
        <v>9</v>
      </c>
      <c r="M9" s="6" t="s">
        <v>46</v>
      </c>
      <c r="N9" s="143"/>
      <c r="O9" s="4"/>
      <c r="P9" s="4"/>
      <c r="Q9" s="4"/>
      <c r="R9" s="4"/>
      <c r="S9" s="4"/>
      <c r="T9" s="4"/>
      <c r="U9" s="4"/>
      <c r="V9" s="4"/>
      <c r="W9" s="4"/>
      <c r="X9" s="4"/>
      <c r="Y9" s="4"/>
      <c r="Z9" s="4"/>
    </row>
    <row r="10" spans="1:26" ht="23.25" customHeight="1" x14ac:dyDescent="0.25">
      <c r="A10" s="7"/>
      <c r="B10" s="8" t="s">
        <v>12</v>
      </c>
      <c r="C10" s="9">
        <f t="shared" ref="C10:N10" si="0">SUM(C11:C23)</f>
        <v>139</v>
      </c>
      <c r="D10" s="9">
        <f t="shared" si="0"/>
        <v>9</v>
      </c>
      <c r="E10" s="9">
        <f t="shared" si="0"/>
        <v>180</v>
      </c>
      <c r="F10" s="9">
        <f t="shared" si="0"/>
        <v>21</v>
      </c>
      <c r="G10" s="9">
        <f t="shared" si="0"/>
        <v>525</v>
      </c>
      <c r="H10" s="9">
        <f t="shared" si="0"/>
        <v>31</v>
      </c>
      <c r="I10" s="9">
        <f t="shared" si="0"/>
        <v>775</v>
      </c>
      <c r="J10" s="9">
        <f t="shared" si="0"/>
        <v>36</v>
      </c>
      <c r="K10" s="9">
        <f t="shared" si="0"/>
        <v>1080</v>
      </c>
      <c r="L10" s="9">
        <f t="shared" si="0"/>
        <v>34</v>
      </c>
      <c r="M10" s="9">
        <f t="shared" si="0"/>
        <v>1190</v>
      </c>
      <c r="N10" s="26">
        <f t="shared" si="0"/>
        <v>0</v>
      </c>
      <c r="O10" s="4"/>
      <c r="P10" s="27"/>
      <c r="Q10" s="27"/>
      <c r="R10" s="27"/>
      <c r="S10" s="4"/>
      <c r="T10" s="4"/>
      <c r="U10" s="4"/>
      <c r="V10" s="4"/>
      <c r="W10" s="4"/>
      <c r="X10" s="4"/>
      <c r="Y10" s="4"/>
      <c r="Z10" s="4"/>
    </row>
    <row r="11" spans="1:26" ht="21" customHeight="1" x14ac:dyDescent="0.25">
      <c r="A11" s="10">
        <v>1</v>
      </c>
      <c r="B11" s="11" t="s">
        <v>13</v>
      </c>
      <c r="C11" s="12">
        <v>16</v>
      </c>
      <c r="D11" s="12">
        <v>1</v>
      </c>
      <c r="E11" s="12">
        <v>20</v>
      </c>
      <c r="F11" s="12">
        <v>2</v>
      </c>
      <c r="G11" s="12">
        <f t="shared" ref="G11:G23" si="1">(F11*25)</f>
        <v>50</v>
      </c>
      <c r="H11" s="12">
        <v>4</v>
      </c>
      <c r="I11" s="12">
        <f t="shared" ref="I11:I23" si="2">(H11*25)</f>
        <v>100</v>
      </c>
      <c r="J11" s="12">
        <v>4</v>
      </c>
      <c r="K11" s="12">
        <f t="shared" ref="K11:K23" si="3">(J11*30)</f>
        <v>120</v>
      </c>
      <c r="L11" s="12">
        <v>3</v>
      </c>
      <c r="M11" s="16">
        <f t="shared" ref="M11:M23" si="4">(L11*35)</f>
        <v>105</v>
      </c>
      <c r="N11" s="28"/>
      <c r="O11" s="13"/>
      <c r="P11" s="27">
        <f t="shared" ref="P11:P36" si="5">F11+D11</f>
        <v>3</v>
      </c>
      <c r="Q11" s="27">
        <f t="shared" ref="Q11:Q36" si="6">H11+J11+L11</f>
        <v>11</v>
      </c>
      <c r="R11" s="27">
        <f t="shared" ref="R11:R36" si="7">Q11+P11</f>
        <v>14</v>
      </c>
      <c r="S11" s="4"/>
      <c r="T11" s="4"/>
      <c r="U11" s="4"/>
      <c r="V11" s="4"/>
      <c r="W11" s="4"/>
      <c r="X11" s="4"/>
      <c r="Y11" s="4"/>
      <c r="Z11" s="4"/>
    </row>
    <row r="12" spans="1:26" ht="21" customHeight="1" x14ac:dyDescent="0.25">
      <c r="A12" s="14">
        <v>2</v>
      </c>
      <c r="B12" s="15" t="s">
        <v>14</v>
      </c>
      <c r="C12" s="16">
        <v>10</v>
      </c>
      <c r="D12" s="16">
        <v>1</v>
      </c>
      <c r="E12" s="16">
        <v>20</v>
      </c>
      <c r="F12" s="16">
        <v>1</v>
      </c>
      <c r="G12" s="12">
        <f t="shared" si="1"/>
        <v>25</v>
      </c>
      <c r="H12" s="16">
        <v>2</v>
      </c>
      <c r="I12" s="12">
        <f t="shared" si="2"/>
        <v>50</v>
      </c>
      <c r="J12" s="16">
        <v>3</v>
      </c>
      <c r="K12" s="12">
        <f t="shared" si="3"/>
        <v>90</v>
      </c>
      <c r="L12" s="16">
        <v>3</v>
      </c>
      <c r="M12" s="16">
        <f t="shared" si="4"/>
        <v>105</v>
      </c>
      <c r="N12" s="17"/>
      <c r="O12" s="13"/>
      <c r="P12" s="27">
        <f t="shared" si="5"/>
        <v>2</v>
      </c>
      <c r="Q12" s="27">
        <f t="shared" si="6"/>
        <v>8</v>
      </c>
      <c r="R12" s="27">
        <f t="shared" si="7"/>
        <v>10</v>
      </c>
      <c r="S12" s="4"/>
      <c r="T12" s="4"/>
      <c r="U12" s="4"/>
      <c r="V12" s="4"/>
      <c r="W12" s="4"/>
      <c r="X12" s="4"/>
      <c r="Y12" s="4"/>
      <c r="Z12" s="4"/>
    </row>
    <row r="13" spans="1:26" ht="21" customHeight="1" x14ac:dyDescent="0.25">
      <c r="A13" s="14">
        <v>3</v>
      </c>
      <c r="B13" s="15" t="s">
        <v>15</v>
      </c>
      <c r="C13" s="16">
        <v>9</v>
      </c>
      <c r="D13" s="16">
        <v>1</v>
      </c>
      <c r="E13" s="16">
        <v>20</v>
      </c>
      <c r="F13" s="16">
        <v>1</v>
      </c>
      <c r="G13" s="12">
        <f t="shared" si="1"/>
        <v>25</v>
      </c>
      <c r="H13" s="16">
        <v>2</v>
      </c>
      <c r="I13" s="12">
        <f t="shared" si="2"/>
        <v>50</v>
      </c>
      <c r="J13" s="16">
        <v>3</v>
      </c>
      <c r="K13" s="12">
        <f t="shared" si="3"/>
        <v>90</v>
      </c>
      <c r="L13" s="16">
        <v>2</v>
      </c>
      <c r="M13" s="16">
        <f t="shared" si="4"/>
        <v>70</v>
      </c>
      <c r="N13" s="17"/>
      <c r="O13" s="13"/>
      <c r="P13" s="27">
        <f t="shared" si="5"/>
        <v>2</v>
      </c>
      <c r="Q13" s="27">
        <f t="shared" si="6"/>
        <v>7</v>
      </c>
      <c r="R13" s="27">
        <f t="shared" si="7"/>
        <v>9</v>
      </c>
      <c r="S13" s="4"/>
      <c r="T13" s="4"/>
      <c r="U13" s="4"/>
      <c r="V13" s="4"/>
      <c r="W13" s="4"/>
      <c r="X13" s="4"/>
      <c r="Y13" s="4"/>
      <c r="Z13" s="4"/>
    </row>
    <row r="14" spans="1:26" ht="21" customHeight="1" x14ac:dyDescent="0.25">
      <c r="A14" s="14">
        <v>4</v>
      </c>
      <c r="B14" s="15" t="s">
        <v>16</v>
      </c>
      <c r="C14" s="16">
        <v>9</v>
      </c>
      <c r="D14" s="16"/>
      <c r="E14" s="16"/>
      <c r="F14" s="16">
        <v>2</v>
      </c>
      <c r="G14" s="12">
        <f t="shared" si="1"/>
        <v>50</v>
      </c>
      <c r="H14" s="16">
        <v>2</v>
      </c>
      <c r="I14" s="12">
        <f t="shared" si="2"/>
        <v>50</v>
      </c>
      <c r="J14" s="16">
        <v>2</v>
      </c>
      <c r="K14" s="12">
        <f t="shared" si="3"/>
        <v>60</v>
      </c>
      <c r="L14" s="16">
        <v>3</v>
      </c>
      <c r="M14" s="16">
        <f t="shared" si="4"/>
        <v>105</v>
      </c>
      <c r="N14" s="17"/>
      <c r="O14" s="13"/>
      <c r="P14" s="27">
        <f t="shared" si="5"/>
        <v>2</v>
      </c>
      <c r="Q14" s="27">
        <f t="shared" si="6"/>
        <v>7</v>
      </c>
      <c r="R14" s="27">
        <f t="shared" si="7"/>
        <v>9</v>
      </c>
      <c r="S14" s="4"/>
      <c r="T14" s="4"/>
      <c r="U14" s="4"/>
      <c r="V14" s="4"/>
      <c r="W14" s="4"/>
      <c r="X14" s="4"/>
      <c r="Y14" s="4"/>
      <c r="Z14" s="4"/>
    </row>
    <row r="15" spans="1:26" ht="21" customHeight="1" x14ac:dyDescent="0.25">
      <c r="A15" s="14">
        <v>6</v>
      </c>
      <c r="B15" s="15" t="s">
        <v>17</v>
      </c>
      <c r="C15" s="16">
        <v>11</v>
      </c>
      <c r="D15" s="16">
        <v>1</v>
      </c>
      <c r="E15" s="16">
        <v>20</v>
      </c>
      <c r="F15" s="16">
        <v>1</v>
      </c>
      <c r="G15" s="12">
        <f t="shared" si="1"/>
        <v>25</v>
      </c>
      <c r="H15" s="16">
        <v>2</v>
      </c>
      <c r="I15" s="12">
        <f t="shared" si="2"/>
        <v>50</v>
      </c>
      <c r="J15" s="16">
        <v>3</v>
      </c>
      <c r="K15" s="12">
        <f t="shared" si="3"/>
        <v>90</v>
      </c>
      <c r="L15" s="16">
        <v>2</v>
      </c>
      <c r="M15" s="16">
        <f t="shared" si="4"/>
        <v>70</v>
      </c>
      <c r="N15" s="17"/>
      <c r="O15" s="13"/>
      <c r="P15" s="27">
        <f t="shared" si="5"/>
        <v>2</v>
      </c>
      <c r="Q15" s="27">
        <f t="shared" si="6"/>
        <v>7</v>
      </c>
      <c r="R15" s="27">
        <f t="shared" si="7"/>
        <v>9</v>
      </c>
      <c r="S15" s="4"/>
      <c r="T15" s="4"/>
      <c r="U15" s="4"/>
      <c r="V15" s="4"/>
      <c r="W15" s="4"/>
      <c r="X15" s="4"/>
      <c r="Y15" s="4"/>
      <c r="Z15" s="4"/>
    </row>
    <row r="16" spans="1:26" ht="21" customHeight="1" x14ac:dyDescent="0.25">
      <c r="A16" s="14">
        <v>7</v>
      </c>
      <c r="B16" s="15" t="s">
        <v>18</v>
      </c>
      <c r="C16" s="16">
        <v>8</v>
      </c>
      <c r="D16" s="16"/>
      <c r="E16" s="16"/>
      <c r="F16" s="16">
        <v>2</v>
      </c>
      <c r="G16" s="12">
        <f t="shared" si="1"/>
        <v>50</v>
      </c>
      <c r="H16" s="16">
        <v>2</v>
      </c>
      <c r="I16" s="12">
        <f t="shared" si="2"/>
        <v>50</v>
      </c>
      <c r="J16" s="16">
        <v>2</v>
      </c>
      <c r="K16" s="12">
        <f t="shared" si="3"/>
        <v>60</v>
      </c>
      <c r="L16" s="16">
        <v>2</v>
      </c>
      <c r="M16" s="16">
        <f t="shared" si="4"/>
        <v>70</v>
      </c>
      <c r="N16" s="17"/>
      <c r="O16" s="4"/>
      <c r="P16" s="27">
        <f t="shared" si="5"/>
        <v>2</v>
      </c>
      <c r="Q16" s="27">
        <f t="shared" si="6"/>
        <v>6</v>
      </c>
      <c r="R16" s="27">
        <f t="shared" si="7"/>
        <v>8</v>
      </c>
      <c r="S16" s="4"/>
      <c r="T16" s="4"/>
      <c r="U16" s="4"/>
      <c r="V16" s="4"/>
      <c r="W16" s="4"/>
      <c r="X16" s="4"/>
      <c r="Y16" s="4"/>
      <c r="Z16" s="4"/>
    </row>
    <row r="17" spans="1:26" ht="21" customHeight="1" x14ac:dyDescent="0.25">
      <c r="A17" s="14">
        <v>8</v>
      </c>
      <c r="B17" s="15" t="s">
        <v>19</v>
      </c>
      <c r="C17" s="16">
        <v>5</v>
      </c>
      <c r="D17" s="16"/>
      <c r="E17" s="16"/>
      <c r="F17" s="16">
        <v>1</v>
      </c>
      <c r="G17" s="12">
        <f t="shared" si="1"/>
        <v>25</v>
      </c>
      <c r="H17" s="16">
        <v>1</v>
      </c>
      <c r="I17" s="12">
        <f t="shared" si="2"/>
        <v>25</v>
      </c>
      <c r="J17" s="16">
        <v>1</v>
      </c>
      <c r="K17" s="12">
        <f t="shared" si="3"/>
        <v>30</v>
      </c>
      <c r="L17" s="16">
        <v>2</v>
      </c>
      <c r="M17" s="16">
        <f t="shared" si="4"/>
        <v>70</v>
      </c>
      <c r="N17" s="17"/>
      <c r="O17" s="4"/>
      <c r="P17" s="27">
        <f t="shared" si="5"/>
        <v>1</v>
      </c>
      <c r="Q17" s="27">
        <f t="shared" si="6"/>
        <v>4</v>
      </c>
      <c r="R17" s="27">
        <f t="shared" si="7"/>
        <v>5</v>
      </c>
      <c r="S17" s="4"/>
      <c r="T17" s="4"/>
      <c r="U17" s="4"/>
      <c r="V17" s="4"/>
      <c r="W17" s="4"/>
      <c r="X17" s="4"/>
      <c r="Y17" s="4"/>
      <c r="Z17" s="4"/>
    </row>
    <row r="18" spans="1:26" ht="21" customHeight="1" x14ac:dyDescent="0.25">
      <c r="A18" s="14">
        <v>9</v>
      </c>
      <c r="B18" s="15" t="s">
        <v>20</v>
      </c>
      <c r="C18" s="16">
        <v>10</v>
      </c>
      <c r="D18" s="16">
        <v>1</v>
      </c>
      <c r="E18" s="16">
        <v>20</v>
      </c>
      <c r="F18" s="16">
        <v>1</v>
      </c>
      <c r="G18" s="12">
        <f t="shared" si="1"/>
        <v>25</v>
      </c>
      <c r="H18" s="16">
        <v>2</v>
      </c>
      <c r="I18" s="12">
        <f t="shared" si="2"/>
        <v>50</v>
      </c>
      <c r="J18" s="16">
        <v>3</v>
      </c>
      <c r="K18" s="12">
        <f t="shared" si="3"/>
        <v>90</v>
      </c>
      <c r="L18" s="16">
        <v>3</v>
      </c>
      <c r="M18" s="16">
        <f t="shared" si="4"/>
        <v>105</v>
      </c>
      <c r="N18" s="17"/>
      <c r="O18" s="4"/>
      <c r="P18" s="27">
        <f t="shared" si="5"/>
        <v>2</v>
      </c>
      <c r="Q18" s="27">
        <f t="shared" si="6"/>
        <v>8</v>
      </c>
      <c r="R18" s="27">
        <f t="shared" si="7"/>
        <v>10</v>
      </c>
      <c r="S18" s="4"/>
      <c r="T18" s="4"/>
      <c r="U18" s="4"/>
      <c r="V18" s="4"/>
      <c r="W18" s="4"/>
      <c r="X18" s="4"/>
      <c r="Y18" s="4"/>
      <c r="Z18" s="4"/>
    </row>
    <row r="19" spans="1:26" ht="21" customHeight="1" x14ac:dyDescent="0.25">
      <c r="A19" s="14">
        <v>10</v>
      </c>
      <c r="B19" s="15" t="s">
        <v>21</v>
      </c>
      <c r="C19" s="16">
        <v>4</v>
      </c>
      <c r="D19" s="16"/>
      <c r="E19" s="16"/>
      <c r="F19" s="16">
        <v>1</v>
      </c>
      <c r="G19" s="12">
        <f t="shared" si="1"/>
        <v>25</v>
      </c>
      <c r="H19" s="16">
        <v>1</v>
      </c>
      <c r="I19" s="12">
        <f t="shared" si="2"/>
        <v>25</v>
      </c>
      <c r="J19" s="16">
        <v>1</v>
      </c>
      <c r="K19" s="12">
        <f t="shared" si="3"/>
        <v>30</v>
      </c>
      <c r="L19" s="16">
        <v>1</v>
      </c>
      <c r="M19" s="16">
        <f t="shared" si="4"/>
        <v>35</v>
      </c>
      <c r="N19" s="17"/>
      <c r="O19" s="4"/>
      <c r="P19" s="27">
        <f t="shared" si="5"/>
        <v>1</v>
      </c>
      <c r="Q19" s="27">
        <f t="shared" si="6"/>
        <v>3</v>
      </c>
      <c r="R19" s="27">
        <f t="shared" si="7"/>
        <v>4</v>
      </c>
      <c r="S19" s="4"/>
      <c r="T19" s="4"/>
      <c r="U19" s="4"/>
      <c r="V19" s="4"/>
      <c r="W19" s="4"/>
      <c r="X19" s="4"/>
      <c r="Y19" s="4"/>
      <c r="Z19" s="4"/>
    </row>
    <row r="20" spans="1:26" ht="21" customHeight="1" x14ac:dyDescent="0.25">
      <c r="A20" s="14">
        <v>11</v>
      </c>
      <c r="B20" s="15" t="s">
        <v>22</v>
      </c>
      <c r="C20" s="16">
        <v>12</v>
      </c>
      <c r="D20" s="16">
        <v>1</v>
      </c>
      <c r="E20" s="16">
        <v>20</v>
      </c>
      <c r="F20" s="16">
        <v>2</v>
      </c>
      <c r="G20" s="12">
        <f t="shared" si="1"/>
        <v>50</v>
      </c>
      <c r="H20" s="16">
        <v>3</v>
      </c>
      <c r="I20" s="12">
        <f t="shared" si="2"/>
        <v>75</v>
      </c>
      <c r="J20" s="16">
        <v>3</v>
      </c>
      <c r="K20" s="12">
        <f t="shared" si="3"/>
        <v>90</v>
      </c>
      <c r="L20" s="16">
        <v>3</v>
      </c>
      <c r="M20" s="16">
        <f t="shared" si="4"/>
        <v>105</v>
      </c>
      <c r="N20" s="17"/>
      <c r="O20" s="4"/>
      <c r="P20" s="27">
        <f t="shared" si="5"/>
        <v>3</v>
      </c>
      <c r="Q20" s="27">
        <f t="shared" si="6"/>
        <v>9</v>
      </c>
      <c r="R20" s="27">
        <f t="shared" si="7"/>
        <v>12</v>
      </c>
      <c r="S20" s="4"/>
      <c r="T20" s="4"/>
      <c r="U20" s="4"/>
      <c r="V20" s="4"/>
      <c r="W20" s="4"/>
      <c r="X20" s="4"/>
      <c r="Y20" s="4"/>
      <c r="Z20" s="4"/>
    </row>
    <row r="21" spans="1:26" ht="21" customHeight="1" x14ac:dyDescent="0.25">
      <c r="A21" s="14">
        <v>12</v>
      </c>
      <c r="B21" s="15" t="s">
        <v>23</v>
      </c>
      <c r="C21" s="16">
        <v>12</v>
      </c>
      <c r="D21" s="16">
        <v>1</v>
      </c>
      <c r="E21" s="16">
        <v>20</v>
      </c>
      <c r="F21" s="16">
        <v>2</v>
      </c>
      <c r="G21" s="12">
        <f t="shared" si="1"/>
        <v>50</v>
      </c>
      <c r="H21" s="16">
        <v>3</v>
      </c>
      <c r="I21" s="12">
        <f t="shared" si="2"/>
        <v>75</v>
      </c>
      <c r="J21" s="16">
        <v>3</v>
      </c>
      <c r="K21" s="12">
        <f t="shared" si="3"/>
        <v>90</v>
      </c>
      <c r="L21" s="16">
        <v>3</v>
      </c>
      <c r="M21" s="16">
        <f t="shared" si="4"/>
        <v>105</v>
      </c>
      <c r="N21" s="17"/>
      <c r="O21" s="4"/>
      <c r="P21" s="27">
        <f t="shared" si="5"/>
        <v>3</v>
      </c>
      <c r="Q21" s="27">
        <f t="shared" si="6"/>
        <v>9</v>
      </c>
      <c r="R21" s="27">
        <f t="shared" si="7"/>
        <v>12</v>
      </c>
      <c r="S21" s="4"/>
      <c r="T21" s="4"/>
      <c r="U21" s="4"/>
      <c r="V21" s="4"/>
      <c r="W21" s="4"/>
      <c r="X21" s="4"/>
      <c r="Y21" s="4"/>
      <c r="Z21" s="4"/>
    </row>
    <row r="22" spans="1:26" ht="21" customHeight="1" x14ac:dyDescent="0.25">
      <c r="A22" s="14">
        <v>13</v>
      </c>
      <c r="B22" s="15" t="s">
        <v>24</v>
      </c>
      <c r="C22" s="16">
        <v>21</v>
      </c>
      <c r="D22" s="16">
        <v>1</v>
      </c>
      <c r="E22" s="16">
        <v>20</v>
      </c>
      <c r="F22" s="16">
        <v>3</v>
      </c>
      <c r="G22" s="12">
        <f t="shared" si="1"/>
        <v>75</v>
      </c>
      <c r="H22" s="16">
        <v>4</v>
      </c>
      <c r="I22" s="12">
        <f t="shared" si="2"/>
        <v>100</v>
      </c>
      <c r="J22" s="16">
        <v>5</v>
      </c>
      <c r="K22" s="12">
        <f t="shared" si="3"/>
        <v>150</v>
      </c>
      <c r="L22" s="16">
        <v>4</v>
      </c>
      <c r="M22" s="16">
        <f t="shared" si="4"/>
        <v>140</v>
      </c>
      <c r="N22" s="17"/>
      <c r="O22" s="4"/>
      <c r="P22" s="27">
        <f t="shared" si="5"/>
        <v>4</v>
      </c>
      <c r="Q22" s="27">
        <f t="shared" si="6"/>
        <v>13</v>
      </c>
      <c r="R22" s="27">
        <f t="shared" si="7"/>
        <v>17</v>
      </c>
      <c r="S22" s="4"/>
      <c r="T22" s="4"/>
      <c r="U22" s="4"/>
      <c r="V22" s="4"/>
      <c r="W22" s="4"/>
      <c r="X22" s="4"/>
      <c r="Y22" s="4"/>
      <c r="Z22" s="4"/>
    </row>
    <row r="23" spans="1:26" ht="21" customHeight="1" x14ac:dyDescent="0.25">
      <c r="A23" s="18">
        <v>14</v>
      </c>
      <c r="B23" s="19" t="s">
        <v>25</v>
      </c>
      <c r="C23" s="20">
        <v>12</v>
      </c>
      <c r="D23" s="20">
        <v>1</v>
      </c>
      <c r="E23" s="16">
        <v>20</v>
      </c>
      <c r="F23" s="20">
        <v>2</v>
      </c>
      <c r="G23" s="12">
        <f t="shared" si="1"/>
        <v>50</v>
      </c>
      <c r="H23" s="20">
        <v>3</v>
      </c>
      <c r="I23" s="12">
        <f t="shared" si="2"/>
        <v>75</v>
      </c>
      <c r="J23" s="20">
        <v>3</v>
      </c>
      <c r="K23" s="12">
        <f t="shared" si="3"/>
        <v>90</v>
      </c>
      <c r="L23" s="20">
        <v>3</v>
      </c>
      <c r="M23" s="16">
        <f t="shared" si="4"/>
        <v>105</v>
      </c>
      <c r="N23" s="17"/>
      <c r="O23" s="4"/>
      <c r="P23" s="27">
        <f t="shared" si="5"/>
        <v>3</v>
      </c>
      <c r="Q23" s="27">
        <f t="shared" si="6"/>
        <v>9</v>
      </c>
      <c r="R23" s="27">
        <f t="shared" si="7"/>
        <v>12</v>
      </c>
      <c r="S23" s="4"/>
      <c r="T23" s="4"/>
      <c r="U23" s="4"/>
      <c r="V23" s="4"/>
      <c r="W23" s="4"/>
      <c r="X23" s="4"/>
      <c r="Y23" s="4"/>
      <c r="Z23" s="4"/>
    </row>
    <row r="24" spans="1:26" ht="21" customHeight="1" x14ac:dyDescent="0.25">
      <c r="A24" s="21"/>
      <c r="B24" s="8" t="s">
        <v>26</v>
      </c>
      <c r="C24" s="9">
        <f t="shared" ref="C24:M24" si="8">SUM(C25:C36)</f>
        <v>66</v>
      </c>
      <c r="D24" s="9">
        <f t="shared" si="8"/>
        <v>6</v>
      </c>
      <c r="E24" s="9">
        <f t="shared" si="8"/>
        <v>84</v>
      </c>
      <c r="F24" s="9">
        <f t="shared" si="8"/>
        <v>12</v>
      </c>
      <c r="G24" s="9">
        <f t="shared" si="8"/>
        <v>300</v>
      </c>
      <c r="H24" s="9">
        <f t="shared" si="8"/>
        <v>18</v>
      </c>
      <c r="I24" s="9">
        <f t="shared" si="8"/>
        <v>450</v>
      </c>
      <c r="J24" s="9">
        <f t="shared" si="8"/>
        <v>17</v>
      </c>
      <c r="K24" s="9">
        <f t="shared" si="8"/>
        <v>510</v>
      </c>
      <c r="L24" s="9">
        <f t="shared" si="8"/>
        <v>12</v>
      </c>
      <c r="M24" s="9">
        <f t="shared" si="8"/>
        <v>420</v>
      </c>
      <c r="N24" s="22"/>
      <c r="O24" s="4"/>
      <c r="P24" s="27">
        <f t="shared" si="5"/>
        <v>18</v>
      </c>
      <c r="Q24" s="27">
        <f t="shared" si="6"/>
        <v>47</v>
      </c>
      <c r="R24" s="27">
        <f t="shared" si="7"/>
        <v>65</v>
      </c>
      <c r="S24" s="4"/>
      <c r="T24" s="4"/>
      <c r="U24" s="4"/>
      <c r="V24" s="4"/>
      <c r="W24" s="4"/>
      <c r="X24" s="4"/>
      <c r="Y24" s="4"/>
      <c r="Z24" s="4"/>
    </row>
    <row r="25" spans="1:26" ht="21" customHeight="1" x14ac:dyDescent="0.25">
      <c r="A25" s="12">
        <v>1</v>
      </c>
      <c r="B25" s="11" t="s">
        <v>27</v>
      </c>
      <c r="C25" s="12">
        <v>9</v>
      </c>
      <c r="D25" s="12">
        <v>1</v>
      </c>
      <c r="E25" s="12">
        <v>18</v>
      </c>
      <c r="F25" s="12">
        <v>1</v>
      </c>
      <c r="G25" s="12">
        <f t="shared" ref="G25:G33" si="9">(F25*25)</f>
        <v>25</v>
      </c>
      <c r="H25" s="12">
        <v>3</v>
      </c>
      <c r="I25" s="12">
        <f t="shared" ref="I25:I36" si="10">(H25*25)</f>
        <v>75</v>
      </c>
      <c r="J25" s="12">
        <v>2</v>
      </c>
      <c r="K25" s="12">
        <f t="shared" ref="K25:K36" si="11">(J25*30)</f>
        <v>60</v>
      </c>
      <c r="L25" s="12">
        <v>2</v>
      </c>
      <c r="M25" s="16">
        <f t="shared" ref="M25:M33" si="12">(L25*35)</f>
        <v>70</v>
      </c>
      <c r="N25" s="16"/>
      <c r="O25" s="4"/>
      <c r="P25" s="27">
        <f t="shared" si="5"/>
        <v>2</v>
      </c>
      <c r="Q25" s="27">
        <f t="shared" si="6"/>
        <v>7</v>
      </c>
      <c r="R25" s="27">
        <f t="shared" si="7"/>
        <v>9</v>
      </c>
      <c r="S25" s="4"/>
      <c r="T25" s="4"/>
      <c r="U25" s="4"/>
      <c r="V25" s="4"/>
      <c r="W25" s="4"/>
      <c r="X25" s="4"/>
      <c r="Y25" s="4"/>
      <c r="Z25" s="4"/>
    </row>
    <row r="26" spans="1:26" ht="21" customHeight="1" x14ac:dyDescent="0.25">
      <c r="A26" s="16">
        <v>2</v>
      </c>
      <c r="B26" s="15" t="s">
        <v>28</v>
      </c>
      <c r="C26" s="16">
        <v>9</v>
      </c>
      <c r="D26" s="16"/>
      <c r="E26" s="16"/>
      <c r="F26" s="16">
        <v>2</v>
      </c>
      <c r="G26" s="12">
        <f t="shared" si="9"/>
        <v>50</v>
      </c>
      <c r="H26" s="16">
        <v>3</v>
      </c>
      <c r="I26" s="12">
        <f t="shared" si="10"/>
        <v>75</v>
      </c>
      <c r="J26" s="16">
        <v>2</v>
      </c>
      <c r="K26" s="12">
        <f t="shared" si="11"/>
        <v>60</v>
      </c>
      <c r="L26" s="16">
        <v>2</v>
      </c>
      <c r="M26" s="16">
        <f t="shared" si="12"/>
        <v>70</v>
      </c>
      <c r="N26" s="16"/>
      <c r="O26" s="4"/>
      <c r="P26" s="27">
        <f t="shared" si="5"/>
        <v>2</v>
      </c>
      <c r="Q26" s="27">
        <f t="shared" si="6"/>
        <v>7</v>
      </c>
      <c r="R26" s="27">
        <f t="shared" si="7"/>
        <v>9</v>
      </c>
      <c r="S26" s="4"/>
      <c r="T26" s="4"/>
      <c r="U26" s="4"/>
      <c r="V26" s="4"/>
      <c r="W26" s="4"/>
      <c r="X26" s="4"/>
      <c r="Y26" s="4"/>
      <c r="Z26" s="4"/>
    </row>
    <row r="27" spans="1:26" ht="21" customHeight="1" x14ac:dyDescent="0.25">
      <c r="A27" s="16">
        <v>3</v>
      </c>
      <c r="B27" s="15" t="s">
        <v>29</v>
      </c>
      <c r="C27" s="16">
        <v>11</v>
      </c>
      <c r="D27" s="16">
        <v>2</v>
      </c>
      <c r="E27" s="16">
        <v>16</v>
      </c>
      <c r="F27" s="16">
        <v>2</v>
      </c>
      <c r="G27" s="12">
        <f t="shared" si="9"/>
        <v>50</v>
      </c>
      <c r="H27" s="16">
        <v>3</v>
      </c>
      <c r="I27" s="12">
        <f t="shared" si="10"/>
        <v>75</v>
      </c>
      <c r="J27" s="16">
        <v>3</v>
      </c>
      <c r="K27" s="12">
        <f t="shared" si="11"/>
        <v>90</v>
      </c>
      <c r="L27" s="16">
        <v>1</v>
      </c>
      <c r="M27" s="16">
        <f t="shared" si="12"/>
        <v>35</v>
      </c>
      <c r="N27" s="16"/>
      <c r="O27" s="4"/>
      <c r="P27" s="27">
        <f t="shared" si="5"/>
        <v>4</v>
      </c>
      <c r="Q27" s="27">
        <f t="shared" si="6"/>
        <v>7</v>
      </c>
      <c r="R27" s="27">
        <f t="shared" si="7"/>
        <v>11</v>
      </c>
      <c r="S27" s="4"/>
      <c r="T27" s="4"/>
      <c r="U27" s="4"/>
      <c r="V27" s="4"/>
      <c r="W27" s="4"/>
      <c r="X27" s="4"/>
      <c r="Y27" s="4"/>
      <c r="Z27" s="4"/>
    </row>
    <row r="28" spans="1:26" ht="21" customHeight="1" x14ac:dyDescent="0.25">
      <c r="A28" s="16">
        <v>4</v>
      </c>
      <c r="B28" s="15" t="s">
        <v>30</v>
      </c>
      <c r="C28" s="16">
        <v>4</v>
      </c>
      <c r="D28" s="16"/>
      <c r="E28" s="16"/>
      <c r="F28" s="16">
        <v>1</v>
      </c>
      <c r="G28" s="12">
        <f t="shared" si="9"/>
        <v>25</v>
      </c>
      <c r="H28" s="16">
        <v>1</v>
      </c>
      <c r="I28" s="12">
        <f t="shared" si="10"/>
        <v>25</v>
      </c>
      <c r="J28" s="16">
        <v>1</v>
      </c>
      <c r="K28" s="12">
        <f t="shared" si="11"/>
        <v>30</v>
      </c>
      <c r="L28" s="16">
        <v>1</v>
      </c>
      <c r="M28" s="16">
        <f t="shared" si="12"/>
        <v>35</v>
      </c>
      <c r="N28" s="16"/>
      <c r="O28" s="4"/>
      <c r="P28" s="27">
        <f t="shared" si="5"/>
        <v>1</v>
      </c>
      <c r="Q28" s="27">
        <f t="shared" si="6"/>
        <v>3</v>
      </c>
      <c r="R28" s="27">
        <f t="shared" si="7"/>
        <v>4</v>
      </c>
      <c r="S28" s="4"/>
      <c r="T28" s="4"/>
      <c r="U28" s="4"/>
      <c r="V28" s="4"/>
      <c r="W28" s="4"/>
      <c r="X28" s="4"/>
      <c r="Y28" s="4"/>
      <c r="Z28" s="4"/>
    </row>
    <row r="29" spans="1:26" ht="21" customHeight="1" x14ac:dyDescent="0.25">
      <c r="A29" s="16">
        <v>5</v>
      </c>
      <c r="B29" s="15" t="s">
        <v>31</v>
      </c>
      <c r="C29" s="16">
        <v>4</v>
      </c>
      <c r="D29" s="16"/>
      <c r="E29" s="16"/>
      <c r="F29" s="16">
        <v>1</v>
      </c>
      <c r="G29" s="12">
        <f t="shared" si="9"/>
        <v>25</v>
      </c>
      <c r="H29" s="16">
        <v>1</v>
      </c>
      <c r="I29" s="12">
        <f t="shared" si="10"/>
        <v>25</v>
      </c>
      <c r="J29" s="16">
        <v>1</v>
      </c>
      <c r="K29" s="12">
        <f t="shared" si="11"/>
        <v>30</v>
      </c>
      <c r="L29" s="16">
        <v>1</v>
      </c>
      <c r="M29" s="16">
        <f t="shared" si="12"/>
        <v>35</v>
      </c>
      <c r="N29" s="16"/>
      <c r="O29" s="4"/>
      <c r="P29" s="27">
        <f t="shared" si="5"/>
        <v>1</v>
      </c>
      <c r="Q29" s="27">
        <f t="shared" si="6"/>
        <v>3</v>
      </c>
      <c r="R29" s="27">
        <f t="shared" si="7"/>
        <v>4</v>
      </c>
      <c r="S29" s="4"/>
      <c r="T29" s="4"/>
      <c r="U29" s="4"/>
      <c r="V29" s="4"/>
      <c r="W29" s="4"/>
      <c r="X29" s="4"/>
      <c r="Y29" s="4"/>
      <c r="Z29" s="4"/>
    </row>
    <row r="30" spans="1:26" ht="21" customHeight="1" x14ac:dyDescent="0.25">
      <c r="A30" s="16">
        <v>6</v>
      </c>
      <c r="B30" s="15" t="s">
        <v>32</v>
      </c>
      <c r="C30" s="16">
        <v>5</v>
      </c>
      <c r="D30" s="16">
        <v>1</v>
      </c>
      <c r="E30" s="16">
        <v>20</v>
      </c>
      <c r="F30" s="16">
        <v>1</v>
      </c>
      <c r="G30" s="12">
        <f t="shared" si="9"/>
        <v>25</v>
      </c>
      <c r="H30" s="16">
        <v>1</v>
      </c>
      <c r="I30" s="12">
        <f t="shared" si="10"/>
        <v>25</v>
      </c>
      <c r="J30" s="16">
        <v>1</v>
      </c>
      <c r="K30" s="12">
        <f t="shared" si="11"/>
        <v>30</v>
      </c>
      <c r="L30" s="16">
        <v>1</v>
      </c>
      <c r="M30" s="16">
        <f t="shared" si="12"/>
        <v>35</v>
      </c>
      <c r="N30" s="16"/>
      <c r="O30" s="4"/>
      <c r="P30" s="27">
        <f t="shared" si="5"/>
        <v>2</v>
      </c>
      <c r="Q30" s="27">
        <f t="shared" si="6"/>
        <v>3</v>
      </c>
      <c r="R30" s="27">
        <f t="shared" si="7"/>
        <v>5</v>
      </c>
      <c r="S30" s="4"/>
      <c r="T30" s="4"/>
      <c r="U30" s="4"/>
      <c r="V30" s="4"/>
      <c r="W30" s="4"/>
      <c r="X30" s="4"/>
      <c r="Y30" s="4"/>
      <c r="Z30" s="4"/>
    </row>
    <row r="31" spans="1:26" ht="21" customHeight="1" x14ac:dyDescent="0.25">
      <c r="A31" s="16">
        <v>7</v>
      </c>
      <c r="B31" s="15" t="s">
        <v>33</v>
      </c>
      <c r="C31" s="16">
        <v>5</v>
      </c>
      <c r="D31" s="16">
        <v>1</v>
      </c>
      <c r="E31" s="16">
        <v>20</v>
      </c>
      <c r="F31" s="16">
        <v>1</v>
      </c>
      <c r="G31" s="12">
        <f t="shared" si="9"/>
        <v>25</v>
      </c>
      <c r="H31" s="16">
        <v>1</v>
      </c>
      <c r="I31" s="12">
        <f t="shared" si="10"/>
        <v>25</v>
      </c>
      <c r="J31" s="16">
        <v>1</v>
      </c>
      <c r="K31" s="12">
        <f t="shared" si="11"/>
        <v>30</v>
      </c>
      <c r="L31" s="16">
        <v>1</v>
      </c>
      <c r="M31" s="16">
        <f t="shared" si="12"/>
        <v>35</v>
      </c>
      <c r="N31" s="16"/>
      <c r="O31" s="4"/>
      <c r="P31" s="27">
        <f t="shared" si="5"/>
        <v>2</v>
      </c>
      <c r="Q31" s="27">
        <f t="shared" si="6"/>
        <v>3</v>
      </c>
      <c r="R31" s="27">
        <f t="shared" si="7"/>
        <v>5</v>
      </c>
      <c r="S31" s="4"/>
      <c r="T31" s="4"/>
      <c r="U31" s="4"/>
      <c r="V31" s="4"/>
      <c r="W31" s="4"/>
      <c r="X31" s="4"/>
      <c r="Y31" s="4"/>
      <c r="Z31" s="4"/>
    </row>
    <row r="32" spans="1:26" ht="21" customHeight="1" x14ac:dyDescent="0.25">
      <c r="A32" s="16">
        <v>8</v>
      </c>
      <c r="B32" s="15" t="s">
        <v>34</v>
      </c>
      <c r="C32" s="16">
        <v>6</v>
      </c>
      <c r="D32" s="16"/>
      <c r="E32" s="16"/>
      <c r="F32" s="16">
        <v>1</v>
      </c>
      <c r="G32" s="12">
        <f t="shared" si="9"/>
        <v>25</v>
      </c>
      <c r="H32" s="16">
        <v>1</v>
      </c>
      <c r="I32" s="12">
        <f t="shared" si="10"/>
        <v>25</v>
      </c>
      <c r="J32" s="16">
        <v>2</v>
      </c>
      <c r="K32" s="12">
        <f t="shared" si="11"/>
        <v>60</v>
      </c>
      <c r="L32" s="16">
        <v>2</v>
      </c>
      <c r="M32" s="16">
        <f t="shared" si="12"/>
        <v>70</v>
      </c>
      <c r="N32" s="16"/>
      <c r="O32" s="4"/>
      <c r="P32" s="27">
        <f t="shared" si="5"/>
        <v>1</v>
      </c>
      <c r="Q32" s="27">
        <f t="shared" si="6"/>
        <v>5</v>
      </c>
      <c r="R32" s="27">
        <f t="shared" si="7"/>
        <v>6</v>
      </c>
      <c r="S32" s="4"/>
      <c r="T32" s="4"/>
      <c r="U32" s="4"/>
      <c r="V32" s="4"/>
      <c r="W32" s="4"/>
      <c r="X32" s="4"/>
      <c r="Y32" s="4"/>
      <c r="Z32" s="4"/>
    </row>
    <row r="33" spans="1:26" ht="21" customHeight="1" x14ac:dyDescent="0.25">
      <c r="A33" s="16">
        <v>9</v>
      </c>
      <c r="B33" s="15" t="s">
        <v>35</v>
      </c>
      <c r="C33" s="16">
        <v>4</v>
      </c>
      <c r="D33" s="16"/>
      <c r="E33" s="16"/>
      <c r="F33" s="16">
        <v>1</v>
      </c>
      <c r="G33" s="12">
        <f t="shared" si="9"/>
        <v>25</v>
      </c>
      <c r="H33" s="16">
        <v>1</v>
      </c>
      <c r="I33" s="12">
        <f t="shared" si="10"/>
        <v>25</v>
      </c>
      <c r="J33" s="16">
        <v>1</v>
      </c>
      <c r="K33" s="12">
        <f t="shared" si="11"/>
        <v>30</v>
      </c>
      <c r="L33" s="16">
        <v>1</v>
      </c>
      <c r="M33" s="16">
        <f t="shared" si="12"/>
        <v>35</v>
      </c>
      <c r="N33" s="16"/>
      <c r="O33" s="4"/>
      <c r="P33" s="27">
        <f t="shared" si="5"/>
        <v>1</v>
      </c>
      <c r="Q33" s="27">
        <f t="shared" si="6"/>
        <v>3</v>
      </c>
      <c r="R33" s="27">
        <f t="shared" si="7"/>
        <v>4</v>
      </c>
      <c r="S33" s="4"/>
      <c r="T33" s="4"/>
      <c r="U33" s="4"/>
      <c r="V33" s="4"/>
      <c r="W33" s="4"/>
      <c r="X33" s="4"/>
      <c r="Y33" s="4"/>
      <c r="Z33" s="4"/>
    </row>
    <row r="34" spans="1:26" ht="21" customHeight="1" x14ac:dyDescent="0.25">
      <c r="A34" s="16">
        <v>10</v>
      </c>
      <c r="B34" s="15" t="s">
        <v>36</v>
      </c>
      <c r="C34" s="16">
        <v>2</v>
      </c>
      <c r="D34" s="16"/>
      <c r="E34" s="16"/>
      <c r="F34" s="16"/>
      <c r="G34" s="12"/>
      <c r="H34" s="16">
        <v>1</v>
      </c>
      <c r="I34" s="12">
        <f t="shared" si="10"/>
        <v>25</v>
      </c>
      <c r="J34" s="16">
        <v>1</v>
      </c>
      <c r="K34" s="12">
        <f t="shared" si="11"/>
        <v>30</v>
      </c>
      <c r="L34" s="16"/>
      <c r="M34" s="16"/>
      <c r="N34" s="16"/>
      <c r="O34" s="4"/>
      <c r="P34" s="27">
        <f t="shared" si="5"/>
        <v>0</v>
      </c>
      <c r="Q34" s="27">
        <f t="shared" si="6"/>
        <v>2</v>
      </c>
      <c r="R34" s="27">
        <f t="shared" si="7"/>
        <v>2</v>
      </c>
      <c r="S34" s="4"/>
      <c r="T34" s="4"/>
      <c r="U34" s="4"/>
      <c r="V34" s="4"/>
      <c r="W34" s="4"/>
      <c r="X34" s="4"/>
      <c r="Y34" s="4"/>
      <c r="Z34" s="4"/>
    </row>
    <row r="35" spans="1:26" ht="21" customHeight="1" x14ac:dyDescent="0.25">
      <c r="A35" s="16">
        <v>11</v>
      </c>
      <c r="B35" s="15" t="s">
        <v>37</v>
      </c>
      <c r="C35" s="16">
        <v>5</v>
      </c>
      <c r="D35" s="16">
        <v>1</v>
      </c>
      <c r="E35" s="16">
        <v>10</v>
      </c>
      <c r="F35" s="16">
        <v>1</v>
      </c>
      <c r="G35" s="12">
        <f>(F35*25)</f>
        <v>25</v>
      </c>
      <c r="H35" s="16">
        <v>1</v>
      </c>
      <c r="I35" s="12">
        <f t="shared" si="10"/>
        <v>25</v>
      </c>
      <c r="J35" s="16">
        <v>1</v>
      </c>
      <c r="K35" s="12">
        <f t="shared" si="11"/>
        <v>30</v>
      </c>
      <c r="L35" s="16"/>
      <c r="M35" s="16"/>
      <c r="N35" s="16"/>
      <c r="O35" s="4"/>
      <c r="P35" s="27">
        <f t="shared" si="5"/>
        <v>2</v>
      </c>
      <c r="Q35" s="27">
        <f t="shared" si="6"/>
        <v>2</v>
      </c>
      <c r="R35" s="27">
        <f t="shared" si="7"/>
        <v>4</v>
      </c>
      <c r="S35" s="4"/>
      <c r="T35" s="4"/>
      <c r="U35" s="4"/>
      <c r="V35" s="4"/>
      <c r="W35" s="4"/>
      <c r="X35" s="4"/>
      <c r="Y35" s="4"/>
      <c r="Z35" s="4"/>
    </row>
    <row r="36" spans="1:26" ht="21" customHeight="1" x14ac:dyDescent="0.25">
      <c r="A36" s="16">
        <v>12</v>
      </c>
      <c r="B36" s="15" t="s">
        <v>38</v>
      </c>
      <c r="C36" s="16">
        <v>2</v>
      </c>
      <c r="D36" s="16"/>
      <c r="E36" s="16"/>
      <c r="F36" s="16"/>
      <c r="G36" s="16"/>
      <c r="H36" s="16">
        <v>1</v>
      </c>
      <c r="I36" s="12">
        <f t="shared" si="10"/>
        <v>25</v>
      </c>
      <c r="J36" s="16">
        <v>1</v>
      </c>
      <c r="K36" s="12">
        <f t="shared" si="11"/>
        <v>30</v>
      </c>
      <c r="L36" s="16"/>
      <c r="M36" s="16"/>
      <c r="N36" s="16"/>
      <c r="O36" s="4"/>
      <c r="P36" s="27">
        <f t="shared" si="5"/>
        <v>0</v>
      </c>
      <c r="Q36" s="27">
        <f t="shared" si="6"/>
        <v>2</v>
      </c>
      <c r="R36" s="27">
        <f t="shared" si="7"/>
        <v>2</v>
      </c>
      <c r="S36" s="4"/>
      <c r="T36" s="4"/>
      <c r="U36" s="4"/>
      <c r="V36" s="4"/>
      <c r="W36" s="4"/>
      <c r="X36" s="4"/>
      <c r="Y36" s="4"/>
      <c r="Z36" s="4"/>
    </row>
    <row r="37" spans="1:26" ht="21" customHeight="1" x14ac:dyDescent="0.2">
      <c r="A37" s="139" t="s">
        <v>39</v>
      </c>
      <c r="B37" s="140"/>
      <c r="C37" s="23">
        <f t="shared" ref="C37:N37" si="13">C24+C10</f>
        <v>205</v>
      </c>
      <c r="D37" s="23">
        <f t="shared" si="13"/>
        <v>15</v>
      </c>
      <c r="E37" s="23">
        <f t="shared" si="13"/>
        <v>264</v>
      </c>
      <c r="F37" s="23">
        <f t="shared" si="13"/>
        <v>33</v>
      </c>
      <c r="G37" s="23">
        <f t="shared" si="13"/>
        <v>825</v>
      </c>
      <c r="H37" s="23">
        <f t="shared" si="13"/>
        <v>49</v>
      </c>
      <c r="I37" s="23">
        <f t="shared" si="13"/>
        <v>1225</v>
      </c>
      <c r="J37" s="23">
        <f t="shared" si="13"/>
        <v>53</v>
      </c>
      <c r="K37" s="23">
        <f t="shared" si="13"/>
        <v>1590</v>
      </c>
      <c r="L37" s="23">
        <f t="shared" si="13"/>
        <v>46</v>
      </c>
      <c r="M37" s="23">
        <f t="shared" si="13"/>
        <v>1610</v>
      </c>
      <c r="N37" s="29">
        <f t="shared" si="13"/>
        <v>0</v>
      </c>
      <c r="O37" s="24"/>
      <c r="P37" s="24"/>
      <c r="Q37" s="24"/>
      <c r="R37" s="24"/>
      <c r="S37" s="24"/>
      <c r="T37" s="24"/>
      <c r="U37" s="24"/>
      <c r="V37" s="24"/>
      <c r="W37" s="24"/>
      <c r="X37" s="24"/>
      <c r="Y37" s="24"/>
      <c r="Z37" s="2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8.75" customHeight="1" x14ac:dyDescent="0.25">
      <c r="A39" s="141" t="s">
        <v>47</v>
      </c>
      <c r="B39" s="142"/>
      <c r="C39" s="142"/>
      <c r="D39" s="142"/>
      <c r="E39" s="142"/>
      <c r="F39" s="142"/>
      <c r="G39" s="142"/>
      <c r="H39" s="142"/>
      <c r="I39" s="142"/>
      <c r="J39" s="142"/>
      <c r="K39" s="142"/>
      <c r="L39" s="142"/>
      <c r="M39" s="142"/>
      <c r="N39" s="142"/>
      <c r="O39" s="4"/>
      <c r="P39" s="4"/>
      <c r="Q39" s="4"/>
      <c r="R39" s="4"/>
      <c r="S39" s="4"/>
      <c r="T39" s="4"/>
      <c r="U39" s="4"/>
      <c r="V39" s="4"/>
      <c r="W39" s="4"/>
      <c r="X39" s="4"/>
      <c r="Y39" s="4"/>
      <c r="Z39" s="4"/>
    </row>
    <row r="40" spans="1:26" ht="15.75" customHeight="1" x14ac:dyDescent="0.25">
      <c r="A40" s="3"/>
      <c r="B40" s="3"/>
      <c r="C40" s="3"/>
      <c r="D40" s="3"/>
      <c r="E40" s="3"/>
      <c r="F40" s="3"/>
      <c r="G40" s="3"/>
      <c r="H40" s="3"/>
      <c r="I40" s="3"/>
      <c r="J40" s="3"/>
      <c r="K40" s="3"/>
      <c r="L40" s="3"/>
      <c r="M40" s="3"/>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3"/>
      <c r="L41" s="25"/>
      <c r="M41" s="25"/>
      <c r="N41" s="25"/>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6">
    <mergeCell ref="A1:D1"/>
    <mergeCell ref="I1:M1"/>
    <mergeCell ref="I2:M2"/>
    <mergeCell ref="A5:N5"/>
    <mergeCell ref="A6:N6"/>
    <mergeCell ref="C8:C9"/>
    <mergeCell ref="D8:E8"/>
    <mergeCell ref="A37:B37"/>
    <mergeCell ref="A39:N39"/>
    <mergeCell ref="F8:G8"/>
    <mergeCell ref="H8:I8"/>
    <mergeCell ref="J8:K8"/>
    <mergeCell ref="L8:M8"/>
    <mergeCell ref="A8:A9"/>
    <mergeCell ref="B8:B9"/>
    <mergeCell ref="N8:N9"/>
  </mergeCells>
  <pageMargins left="0.48" right="0.43" top="0.48" bottom="0.48"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006"/>
  <sheetViews>
    <sheetView topLeftCell="A22" workbookViewId="0">
      <selection activeCell="B39" sqref="B39"/>
    </sheetView>
  </sheetViews>
  <sheetFormatPr defaultColWidth="14.42578125" defaultRowHeight="15" customHeight="1" x14ac:dyDescent="0.2"/>
  <cols>
    <col min="1" max="1" width="4.5703125" style="111" customWidth="1"/>
    <col min="2" max="2" width="17.85546875" style="111" customWidth="1"/>
    <col min="3" max="3" width="24.85546875" style="111" customWidth="1"/>
    <col min="4" max="4" width="7.140625" style="111" customWidth="1"/>
    <col min="5" max="5" width="6.42578125" style="111" customWidth="1"/>
    <col min="6" max="6" width="7.28515625" style="111" customWidth="1"/>
    <col min="7" max="7" width="6.42578125" style="111" customWidth="1"/>
    <col min="8" max="8" width="5.85546875" style="111" hidden="1" customWidth="1"/>
    <col min="9" max="9" width="6.5703125" style="111" customWidth="1"/>
    <col min="10" max="10" width="7.28515625" style="111" customWidth="1"/>
    <col min="11" max="11" width="7.7109375" style="111" customWidth="1"/>
    <col min="12" max="12" width="6.85546875" style="111" customWidth="1"/>
    <col min="13" max="13" width="7.42578125" style="111" customWidth="1"/>
    <col min="14" max="14" width="6.140625" style="111" hidden="1" customWidth="1"/>
    <col min="15" max="16" width="7.140625" style="111" customWidth="1"/>
    <col min="17" max="17" width="7.5703125" style="111" customWidth="1"/>
    <col min="18" max="18" width="6.85546875" style="111" customWidth="1"/>
    <col min="19" max="19" width="16.7109375" style="111" customWidth="1"/>
    <col min="20" max="25" width="8" style="111" customWidth="1"/>
    <col min="26" max="16384" width="14.42578125" style="111"/>
  </cols>
  <sheetData>
    <row r="1" spans="1:25" ht="15.75" customHeight="1" x14ac:dyDescent="0.25">
      <c r="A1" s="155" t="s">
        <v>0</v>
      </c>
      <c r="B1" s="156"/>
      <c r="C1" s="156"/>
      <c r="E1" s="52"/>
      <c r="F1" s="155" t="s">
        <v>1</v>
      </c>
      <c r="G1" s="156"/>
      <c r="H1" s="156"/>
      <c r="I1" s="156"/>
      <c r="J1" s="156"/>
      <c r="K1" s="156"/>
      <c r="L1" s="156"/>
      <c r="M1" s="156"/>
      <c r="N1" s="156"/>
      <c r="O1" s="156"/>
      <c r="P1" s="156"/>
      <c r="Q1" s="156"/>
      <c r="R1" s="156"/>
      <c r="S1" s="51"/>
      <c r="T1" s="53"/>
      <c r="U1" s="53"/>
      <c r="V1" s="53"/>
      <c r="W1" s="53"/>
      <c r="X1" s="53"/>
      <c r="Y1" s="53"/>
    </row>
    <row r="2" spans="1:25" ht="15.75" customHeight="1" x14ac:dyDescent="0.25">
      <c r="A2" s="52"/>
      <c r="B2" s="52"/>
      <c r="C2" s="52"/>
      <c r="D2" s="52"/>
      <c r="E2" s="52"/>
      <c r="F2" s="155" t="s">
        <v>2</v>
      </c>
      <c r="G2" s="156"/>
      <c r="H2" s="156"/>
      <c r="I2" s="156"/>
      <c r="J2" s="156"/>
      <c r="K2" s="156"/>
      <c r="L2" s="156"/>
      <c r="M2" s="156"/>
      <c r="N2" s="156"/>
      <c r="O2" s="156"/>
      <c r="P2" s="156"/>
      <c r="Q2" s="156"/>
      <c r="R2" s="156"/>
      <c r="S2" s="54" t="s">
        <v>89</v>
      </c>
      <c r="T2" s="53"/>
      <c r="U2" s="53"/>
      <c r="V2" s="53"/>
      <c r="W2" s="53"/>
      <c r="X2" s="53"/>
      <c r="Y2" s="53"/>
    </row>
    <row r="3" spans="1:25" x14ac:dyDescent="0.25">
      <c r="A3" s="53"/>
      <c r="B3" s="53"/>
      <c r="C3" s="53"/>
      <c r="D3" s="53"/>
      <c r="E3" s="53"/>
      <c r="F3" s="53"/>
      <c r="G3" s="53"/>
      <c r="H3" s="53"/>
      <c r="I3" s="53"/>
      <c r="J3" s="53"/>
      <c r="K3" s="53"/>
      <c r="L3" s="53"/>
      <c r="M3" s="53"/>
      <c r="N3" s="53"/>
      <c r="O3" s="53"/>
      <c r="P3" s="53"/>
      <c r="Q3" s="53"/>
      <c r="R3" s="53"/>
      <c r="S3" s="67"/>
      <c r="T3" s="53"/>
      <c r="U3" s="53"/>
      <c r="V3" s="53"/>
      <c r="W3" s="53"/>
      <c r="X3" s="53"/>
      <c r="Y3" s="53"/>
    </row>
    <row r="4" spans="1:25" ht="18.75" customHeight="1" x14ac:dyDescent="0.25">
      <c r="A4" s="89"/>
      <c r="B4" s="135" t="s">
        <v>49</v>
      </c>
      <c r="C4" s="156"/>
      <c r="D4" s="156"/>
      <c r="E4" s="156"/>
      <c r="F4" s="156"/>
      <c r="G4" s="156"/>
      <c r="H4" s="156"/>
      <c r="I4" s="156"/>
      <c r="J4" s="156"/>
      <c r="K4" s="156"/>
      <c r="L4" s="156"/>
      <c r="M4" s="156"/>
      <c r="N4" s="156"/>
      <c r="O4" s="156"/>
      <c r="P4" s="156"/>
      <c r="Q4" s="156"/>
      <c r="R4" s="156"/>
      <c r="S4" s="53"/>
      <c r="T4" s="53"/>
      <c r="U4" s="53"/>
      <c r="V4" s="53"/>
      <c r="W4" s="53"/>
      <c r="X4" s="53"/>
      <c r="Y4" s="53"/>
    </row>
    <row r="5" spans="1:25" ht="18.75" customHeight="1" x14ac:dyDescent="0.25">
      <c r="A5" s="53"/>
      <c r="B5" s="157" t="s">
        <v>122</v>
      </c>
      <c r="C5" s="156"/>
      <c r="D5" s="156"/>
      <c r="E5" s="156"/>
      <c r="F5" s="156"/>
      <c r="G5" s="156"/>
      <c r="H5" s="156"/>
      <c r="I5" s="156"/>
      <c r="J5" s="156"/>
      <c r="K5" s="156"/>
      <c r="L5" s="156"/>
      <c r="M5" s="156"/>
      <c r="N5" s="156"/>
      <c r="O5" s="156"/>
      <c r="P5" s="156"/>
      <c r="Q5" s="156"/>
      <c r="R5" s="156"/>
      <c r="S5" s="53"/>
      <c r="T5" s="53"/>
      <c r="U5" s="53"/>
      <c r="V5" s="53"/>
      <c r="W5" s="53"/>
      <c r="X5" s="53"/>
      <c r="Y5" s="53"/>
    </row>
    <row r="6" spans="1:25" ht="10.5" customHeight="1" x14ac:dyDescent="0.25">
      <c r="A6" s="90"/>
      <c r="B6" s="53"/>
      <c r="C6" s="53"/>
      <c r="D6" s="53"/>
      <c r="E6" s="53"/>
      <c r="F6" s="53"/>
      <c r="G6" s="53"/>
      <c r="H6" s="53"/>
      <c r="I6" s="53"/>
      <c r="J6" s="53"/>
      <c r="K6" s="53"/>
      <c r="L6" s="53"/>
      <c r="M6" s="53"/>
      <c r="N6" s="53"/>
      <c r="O6" s="53"/>
      <c r="P6" s="53"/>
      <c r="Q6" s="53"/>
      <c r="R6" s="53"/>
      <c r="S6" s="53"/>
      <c r="T6" s="53"/>
      <c r="U6" s="53"/>
      <c r="V6" s="53"/>
      <c r="W6" s="53"/>
      <c r="X6" s="53"/>
      <c r="Y6" s="53"/>
    </row>
    <row r="7" spans="1:25" ht="34.5" customHeight="1" x14ac:dyDescent="0.25">
      <c r="A7" s="127" t="s">
        <v>50</v>
      </c>
      <c r="B7" s="127" t="s">
        <v>51</v>
      </c>
      <c r="C7" s="127" t="s">
        <v>52</v>
      </c>
      <c r="D7" s="127" t="s">
        <v>53</v>
      </c>
      <c r="E7" s="129" t="s">
        <v>54</v>
      </c>
      <c r="F7" s="158"/>
      <c r="G7" s="129" t="s">
        <v>55</v>
      </c>
      <c r="H7" s="159"/>
      <c r="I7" s="159"/>
      <c r="J7" s="159"/>
      <c r="K7" s="159"/>
      <c r="L7" s="159"/>
      <c r="M7" s="159"/>
      <c r="N7" s="159"/>
      <c r="O7" s="159"/>
      <c r="P7" s="159"/>
      <c r="Q7" s="159"/>
      <c r="R7" s="159"/>
      <c r="S7" s="127" t="s">
        <v>45</v>
      </c>
      <c r="T7" s="53"/>
      <c r="U7" s="53"/>
      <c r="V7" s="53"/>
      <c r="W7" s="53"/>
      <c r="X7" s="53"/>
      <c r="Y7" s="53"/>
    </row>
    <row r="8" spans="1:25" ht="18.75" customHeight="1" x14ac:dyDescent="0.25">
      <c r="A8" s="148"/>
      <c r="B8" s="148"/>
      <c r="C8" s="148"/>
      <c r="D8" s="163"/>
      <c r="E8" s="127" t="s">
        <v>56</v>
      </c>
      <c r="F8" s="127" t="s">
        <v>57</v>
      </c>
      <c r="G8" s="129" t="s">
        <v>58</v>
      </c>
      <c r="H8" s="159"/>
      <c r="I8" s="159"/>
      <c r="J8" s="159"/>
      <c r="K8" s="159"/>
      <c r="L8" s="159"/>
      <c r="M8" s="129" t="s">
        <v>59</v>
      </c>
      <c r="N8" s="159"/>
      <c r="O8" s="159"/>
      <c r="P8" s="159"/>
      <c r="Q8" s="159"/>
      <c r="R8" s="159"/>
      <c r="S8" s="148"/>
      <c r="T8" s="53"/>
      <c r="U8" s="53"/>
      <c r="V8" s="53"/>
      <c r="W8" s="53"/>
      <c r="X8" s="53"/>
      <c r="Y8" s="53"/>
    </row>
    <row r="9" spans="1:25" ht="25.5" customHeight="1" x14ac:dyDescent="0.25">
      <c r="A9" s="148"/>
      <c r="B9" s="148"/>
      <c r="C9" s="148"/>
      <c r="D9" s="163"/>
      <c r="E9" s="148"/>
      <c r="F9" s="148"/>
      <c r="G9" s="127" t="s">
        <v>60</v>
      </c>
      <c r="H9" s="127" t="s">
        <v>61</v>
      </c>
      <c r="I9" s="127" t="s">
        <v>62</v>
      </c>
      <c r="J9" s="160" t="s">
        <v>63</v>
      </c>
      <c r="K9" s="161"/>
      <c r="L9" s="162"/>
      <c r="M9" s="163" t="s">
        <v>60</v>
      </c>
      <c r="N9" s="127" t="s">
        <v>61</v>
      </c>
      <c r="O9" s="127" t="s">
        <v>62</v>
      </c>
      <c r="P9" s="160" t="s">
        <v>63</v>
      </c>
      <c r="Q9" s="161"/>
      <c r="R9" s="162"/>
      <c r="S9" s="148"/>
      <c r="T9" s="53"/>
      <c r="U9" s="53"/>
      <c r="V9" s="53"/>
      <c r="W9" s="53"/>
      <c r="X9" s="53"/>
      <c r="Y9" s="53"/>
    </row>
    <row r="10" spans="1:25" ht="66" customHeight="1" x14ac:dyDescent="0.25">
      <c r="A10" s="147"/>
      <c r="B10" s="147"/>
      <c r="C10" s="147"/>
      <c r="D10" s="164"/>
      <c r="E10" s="147"/>
      <c r="F10" s="147"/>
      <c r="G10" s="147"/>
      <c r="H10" s="147"/>
      <c r="I10" s="147"/>
      <c r="J10" s="109" t="s">
        <v>65</v>
      </c>
      <c r="K10" s="109" t="s">
        <v>66</v>
      </c>
      <c r="L10" s="109" t="s">
        <v>67</v>
      </c>
      <c r="M10" s="147"/>
      <c r="N10" s="147"/>
      <c r="O10" s="147"/>
      <c r="P10" s="109" t="s">
        <v>65</v>
      </c>
      <c r="Q10" s="109" t="s">
        <v>66</v>
      </c>
      <c r="R10" s="109" t="s">
        <v>67</v>
      </c>
      <c r="S10" s="147"/>
      <c r="T10" s="53"/>
      <c r="U10" s="53"/>
      <c r="V10" s="53"/>
      <c r="W10" s="53"/>
      <c r="X10" s="53"/>
      <c r="Y10" s="53"/>
    </row>
    <row r="11" spans="1:25" ht="18" customHeight="1" x14ac:dyDescent="0.25">
      <c r="A11" s="109"/>
      <c r="B11" s="109" t="s">
        <v>68</v>
      </c>
      <c r="C11" s="109"/>
      <c r="D11" s="109">
        <f t="shared" ref="D11:R11" si="0">SUM(D12:D31)</f>
        <v>1091</v>
      </c>
      <c r="E11" s="109">
        <f t="shared" si="0"/>
        <v>59</v>
      </c>
      <c r="F11" s="109">
        <f t="shared" si="0"/>
        <v>2065</v>
      </c>
      <c r="G11" s="109">
        <f t="shared" si="0"/>
        <v>59</v>
      </c>
      <c r="H11" s="109">
        <f t="shared" si="0"/>
        <v>0</v>
      </c>
      <c r="I11" s="109">
        <f t="shared" si="0"/>
        <v>59</v>
      </c>
      <c r="J11" s="109">
        <f t="shared" si="0"/>
        <v>22</v>
      </c>
      <c r="K11" s="109">
        <f t="shared" si="0"/>
        <v>35</v>
      </c>
      <c r="L11" s="109">
        <f t="shared" si="0"/>
        <v>2</v>
      </c>
      <c r="M11" s="109">
        <f t="shared" si="0"/>
        <v>2065</v>
      </c>
      <c r="N11" s="109">
        <f t="shared" si="0"/>
        <v>0</v>
      </c>
      <c r="O11" s="109">
        <f t="shared" si="0"/>
        <v>2065</v>
      </c>
      <c r="P11" s="109">
        <f t="shared" si="0"/>
        <v>770</v>
      </c>
      <c r="Q11" s="109">
        <f t="shared" si="0"/>
        <v>1225</v>
      </c>
      <c r="R11" s="109">
        <f t="shared" si="0"/>
        <v>70</v>
      </c>
      <c r="S11" s="109"/>
      <c r="T11" s="53"/>
      <c r="U11" s="53"/>
      <c r="V11" s="53"/>
      <c r="W11" s="53"/>
      <c r="X11" s="53"/>
      <c r="Y11" s="53"/>
    </row>
    <row r="12" spans="1:25" ht="18" customHeight="1" x14ac:dyDescent="0.25">
      <c r="A12" s="92">
        <v>1</v>
      </c>
      <c r="B12" s="118" t="s">
        <v>69</v>
      </c>
      <c r="C12" s="115" t="s">
        <v>108</v>
      </c>
      <c r="D12" s="92">
        <v>78</v>
      </c>
      <c r="E12" s="92">
        <v>3</v>
      </c>
      <c r="F12" s="92">
        <f t="shared" ref="F12:F31" si="1">E12*35</f>
        <v>105</v>
      </c>
      <c r="G12" s="92">
        <f t="shared" ref="G12:G31" si="2">I12</f>
        <v>3</v>
      </c>
      <c r="H12" s="92"/>
      <c r="I12" s="92">
        <f t="shared" ref="I12:I31" si="3">SUM(J12:L12)</f>
        <v>3</v>
      </c>
      <c r="J12" s="92">
        <v>1</v>
      </c>
      <c r="K12" s="92">
        <v>2</v>
      </c>
      <c r="L12" s="92"/>
      <c r="M12" s="92">
        <f t="shared" ref="M12:M31" si="4">N12+O12</f>
        <v>105</v>
      </c>
      <c r="N12" s="92"/>
      <c r="O12" s="92">
        <f t="shared" ref="O12:O31" si="5">SUM(P12:R12)</f>
        <v>105</v>
      </c>
      <c r="P12" s="92">
        <f t="shared" ref="P12:Q12" si="6">J12*35</f>
        <v>35</v>
      </c>
      <c r="Q12" s="92">
        <f t="shared" si="6"/>
        <v>70</v>
      </c>
      <c r="R12" s="92"/>
      <c r="S12" s="92"/>
      <c r="T12" s="53"/>
      <c r="U12" s="53"/>
      <c r="V12" s="53"/>
      <c r="W12" s="53"/>
      <c r="X12" s="53"/>
      <c r="Y12" s="53"/>
    </row>
    <row r="13" spans="1:25" ht="18" customHeight="1" x14ac:dyDescent="0.25">
      <c r="A13" s="64">
        <v>2</v>
      </c>
      <c r="B13" s="119" t="s">
        <v>70</v>
      </c>
      <c r="C13" s="63" t="s">
        <v>112</v>
      </c>
      <c r="D13" s="64">
        <v>70</v>
      </c>
      <c r="E13" s="64">
        <v>4</v>
      </c>
      <c r="F13" s="64">
        <f t="shared" si="1"/>
        <v>140</v>
      </c>
      <c r="G13" s="64">
        <f t="shared" si="2"/>
        <v>4</v>
      </c>
      <c r="H13" s="64"/>
      <c r="I13" s="64">
        <f t="shared" si="3"/>
        <v>4</v>
      </c>
      <c r="J13" s="64">
        <v>1</v>
      </c>
      <c r="K13" s="64">
        <v>3</v>
      </c>
      <c r="L13" s="64"/>
      <c r="M13" s="64">
        <f t="shared" si="4"/>
        <v>140</v>
      </c>
      <c r="N13" s="64"/>
      <c r="O13" s="64">
        <f t="shared" si="5"/>
        <v>140</v>
      </c>
      <c r="P13" s="64">
        <f t="shared" ref="P13:Q13" si="7">J13*35</f>
        <v>35</v>
      </c>
      <c r="Q13" s="64">
        <f t="shared" si="7"/>
        <v>105</v>
      </c>
      <c r="R13" s="64"/>
      <c r="S13" s="64"/>
      <c r="T13" s="53"/>
      <c r="U13" s="53"/>
      <c r="V13" s="53"/>
      <c r="W13" s="53"/>
      <c r="X13" s="53"/>
      <c r="Y13" s="53"/>
    </row>
    <row r="14" spans="1:25" ht="18" customHeight="1" x14ac:dyDescent="0.25">
      <c r="A14" s="64">
        <v>3</v>
      </c>
      <c r="B14" s="119" t="s">
        <v>71</v>
      </c>
      <c r="C14" s="63" t="s">
        <v>112</v>
      </c>
      <c r="D14" s="64">
        <v>70</v>
      </c>
      <c r="E14" s="64">
        <v>4</v>
      </c>
      <c r="F14" s="64">
        <f t="shared" si="1"/>
        <v>140</v>
      </c>
      <c r="G14" s="64">
        <f t="shared" si="2"/>
        <v>4</v>
      </c>
      <c r="H14" s="64"/>
      <c r="I14" s="64">
        <f t="shared" si="3"/>
        <v>4</v>
      </c>
      <c r="J14" s="64">
        <v>1</v>
      </c>
      <c r="K14" s="64">
        <v>3</v>
      </c>
      <c r="L14" s="64"/>
      <c r="M14" s="64">
        <f t="shared" si="4"/>
        <v>140</v>
      </c>
      <c r="N14" s="64"/>
      <c r="O14" s="64">
        <f t="shared" si="5"/>
        <v>140</v>
      </c>
      <c r="P14" s="64">
        <f t="shared" ref="P14:Q14" si="8">J14*35</f>
        <v>35</v>
      </c>
      <c r="Q14" s="64">
        <f t="shared" si="8"/>
        <v>105</v>
      </c>
      <c r="R14" s="64"/>
      <c r="S14" s="64"/>
      <c r="T14" s="53"/>
      <c r="U14" s="53"/>
      <c r="V14" s="53"/>
      <c r="W14" s="53"/>
      <c r="X14" s="53"/>
      <c r="Y14" s="53"/>
    </row>
    <row r="15" spans="1:25" ht="18" customHeight="1" x14ac:dyDescent="0.25">
      <c r="A15" s="64">
        <v>4</v>
      </c>
      <c r="B15" s="119" t="s">
        <v>72</v>
      </c>
      <c r="C15" s="116" t="s">
        <v>109</v>
      </c>
      <c r="D15" s="64">
        <v>67</v>
      </c>
      <c r="E15" s="64">
        <v>3</v>
      </c>
      <c r="F15" s="64">
        <f t="shared" si="1"/>
        <v>105</v>
      </c>
      <c r="G15" s="64">
        <f t="shared" si="2"/>
        <v>3</v>
      </c>
      <c r="H15" s="64"/>
      <c r="I15" s="64">
        <f t="shared" si="3"/>
        <v>3</v>
      </c>
      <c r="J15" s="64">
        <v>1</v>
      </c>
      <c r="K15" s="64">
        <v>2</v>
      </c>
      <c r="L15" s="64"/>
      <c r="M15" s="64">
        <f t="shared" si="4"/>
        <v>105</v>
      </c>
      <c r="N15" s="64"/>
      <c r="O15" s="64">
        <f t="shared" si="5"/>
        <v>105</v>
      </c>
      <c r="P15" s="64">
        <f t="shared" ref="P15:Q15" si="9">J15*35</f>
        <v>35</v>
      </c>
      <c r="Q15" s="64">
        <f t="shared" si="9"/>
        <v>70</v>
      </c>
      <c r="R15" s="64"/>
      <c r="S15" s="64"/>
      <c r="T15" s="53"/>
      <c r="U15" s="53"/>
      <c r="V15" s="53"/>
      <c r="W15" s="53"/>
      <c r="X15" s="53"/>
      <c r="Y15" s="53"/>
    </row>
    <row r="16" spans="1:25" ht="18" customHeight="1" x14ac:dyDescent="0.25">
      <c r="A16" s="64">
        <v>5</v>
      </c>
      <c r="B16" s="119" t="s">
        <v>73</v>
      </c>
      <c r="C16" s="116" t="s">
        <v>110</v>
      </c>
      <c r="D16" s="64">
        <v>91</v>
      </c>
      <c r="E16" s="64">
        <v>4</v>
      </c>
      <c r="F16" s="64">
        <f t="shared" si="1"/>
        <v>140</v>
      </c>
      <c r="G16" s="64">
        <f t="shared" si="2"/>
        <v>4</v>
      </c>
      <c r="H16" s="64"/>
      <c r="I16" s="64">
        <f t="shared" si="3"/>
        <v>4</v>
      </c>
      <c r="J16" s="64">
        <v>2</v>
      </c>
      <c r="K16" s="64">
        <v>2</v>
      </c>
      <c r="L16" s="64"/>
      <c r="M16" s="64">
        <f t="shared" si="4"/>
        <v>140</v>
      </c>
      <c r="N16" s="64"/>
      <c r="O16" s="64">
        <f t="shared" si="5"/>
        <v>140</v>
      </c>
      <c r="P16" s="64">
        <f t="shared" ref="P16:Q16" si="10">J16*35</f>
        <v>70</v>
      </c>
      <c r="Q16" s="64">
        <f t="shared" si="10"/>
        <v>70</v>
      </c>
      <c r="R16" s="64"/>
      <c r="S16" s="64"/>
      <c r="T16" s="53"/>
      <c r="U16" s="53"/>
      <c r="V16" s="53"/>
      <c r="W16" s="53"/>
      <c r="X16" s="53"/>
      <c r="Y16" s="53"/>
    </row>
    <row r="17" spans="1:25" ht="18" customHeight="1" x14ac:dyDescent="0.25">
      <c r="A17" s="151">
        <v>6</v>
      </c>
      <c r="B17" s="149" t="s">
        <v>74</v>
      </c>
      <c r="C17" s="63" t="s">
        <v>111</v>
      </c>
      <c r="D17" s="64">
        <v>30</v>
      </c>
      <c r="E17" s="64">
        <v>4</v>
      </c>
      <c r="F17" s="64">
        <f t="shared" si="1"/>
        <v>140</v>
      </c>
      <c r="G17" s="64">
        <f t="shared" si="2"/>
        <v>4</v>
      </c>
      <c r="H17" s="64"/>
      <c r="I17" s="64">
        <f t="shared" si="3"/>
        <v>4</v>
      </c>
      <c r="J17" s="64">
        <v>1</v>
      </c>
      <c r="K17" s="64">
        <v>3</v>
      </c>
      <c r="L17" s="64"/>
      <c r="M17" s="64">
        <f t="shared" si="4"/>
        <v>140</v>
      </c>
      <c r="N17" s="64"/>
      <c r="O17" s="64">
        <f t="shared" si="5"/>
        <v>140</v>
      </c>
      <c r="P17" s="64">
        <f t="shared" ref="P17:Q17" si="11">J17*35</f>
        <v>35</v>
      </c>
      <c r="Q17" s="64">
        <f t="shared" si="11"/>
        <v>105</v>
      </c>
      <c r="R17" s="64"/>
      <c r="S17" s="64"/>
      <c r="T17" s="53"/>
      <c r="U17" s="53"/>
      <c r="V17" s="53"/>
      <c r="W17" s="53"/>
      <c r="X17" s="53"/>
      <c r="Y17" s="53"/>
    </row>
    <row r="18" spans="1:25" ht="18" customHeight="1" x14ac:dyDescent="0.25">
      <c r="A18" s="152"/>
      <c r="B18" s="150"/>
      <c r="C18" s="63" t="s">
        <v>119</v>
      </c>
      <c r="D18" s="64">
        <v>41</v>
      </c>
      <c r="E18" s="64"/>
      <c r="F18" s="64"/>
      <c r="G18" s="64"/>
      <c r="H18" s="64"/>
      <c r="I18" s="64"/>
      <c r="J18" s="64"/>
      <c r="K18" s="64"/>
      <c r="L18" s="64"/>
      <c r="M18" s="64"/>
      <c r="N18" s="64"/>
      <c r="O18" s="64"/>
      <c r="P18" s="64"/>
      <c r="Q18" s="64"/>
      <c r="R18" s="64"/>
      <c r="S18" s="64"/>
      <c r="T18" s="53"/>
      <c r="U18" s="53"/>
      <c r="V18" s="53"/>
      <c r="W18" s="53"/>
      <c r="X18" s="53"/>
      <c r="Y18" s="53"/>
    </row>
    <row r="19" spans="1:25" ht="18" customHeight="1" x14ac:dyDescent="0.25">
      <c r="A19" s="64">
        <v>7</v>
      </c>
      <c r="B19" s="119" t="s">
        <v>75</v>
      </c>
      <c r="C19" s="63" t="s">
        <v>113</v>
      </c>
      <c r="D19" s="64">
        <v>66</v>
      </c>
      <c r="E19" s="64">
        <v>6</v>
      </c>
      <c r="F19" s="64">
        <f t="shared" si="1"/>
        <v>210</v>
      </c>
      <c r="G19" s="64">
        <f t="shared" si="2"/>
        <v>6</v>
      </c>
      <c r="H19" s="64"/>
      <c r="I19" s="64">
        <f t="shared" si="3"/>
        <v>6</v>
      </c>
      <c r="J19" s="64">
        <v>1</v>
      </c>
      <c r="K19" s="64">
        <v>3</v>
      </c>
      <c r="L19" s="64">
        <v>2</v>
      </c>
      <c r="M19" s="64">
        <f t="shared" si="4"/>
        <v>210</v>
      </c>
      <c r="N19" s="64"/>
      <c r="O19" s="64">
        <f t="shared" si="5"/>
        <v>210</v>
      </c>
      <c r="P19" s="64">
        <f t="shared" ref="P19:R19" si="12">J19*35</f>
        <v>35</v>
      </c>
      <c r="Q19" s="64">
        <f t="shared" si="12"/>
        <v>105</v>
      </c>
      <c r="R19" s="64">
        <f t="shared" si="12"/>
        <v>70</v>
      </c>
      <c r="S19" s="64"/>
      <c r="T19" s="53"/>
      <c r="U19" s="53"/>
      <c r="V19" s="53"/>
      <c r="W19" s="53"/>
      <c r="X19" s="53"/>
      <c r="Y19" s="53"/>
    </row>
    <row r="20" spans="1:25" s="126" customFormat="1" ht="30" x14ac:dyDescent="0.25">
      <c r="A20" s="64"/>
      <c r="B20" s="119"/>
      <c r="C20" s="63" t="s">
        <v>132</v>
      </c>
      <c r="D20" s="64">
        <v>2</v>
      </c>
      <c r="E20" s="64"/>
      <c r="F20" s="64"/>
      <c r="G20" s="64"/>
      <c r="H20" s="64"/>
      <c r="I20" s="64"/>
      <c r="J20" s="64"/>
      <c r="K20" s="64"/>
      <c r="L20" s="64"/>
      <c r="M20" s="64"/>
      <c r="N20" s="64"/>
      <c r="O20" s="64"/>
      <c r="P20" s="64"/>
      <c r="Q20" s="64"/>
      <c r="R20" s="64"/>
      <c r="S20" s="64"/>
      <c r="T20" s="53"/>
      <c r="U20" s="53"/>
      <c r="V20" s="53"/>
      <c r="W20" s="53"/>
      <c r="X20" s="53"/>
      <c r="Y20" s="53"/>
    </row>
    <row r="21" spans="1:25" ht="18" customHeight="1" x14ac:dyDescent="0.25">
      <c r="A21" s="64">
        <v>8</v>
      </c>
      <c r="B21" s="119" t="s">
        <v>76</v>
      </c>
      <c r="C21" s="63" t="s">
        <v>118</v>
      </c>
      <c r="D21" s="64">
        <v>37</v>
      </c>
      <c r="E21" s="64">
        <v>3</v>
      </c>
      <c r="F21" s="64">
        <f t="shared" si="1"/>
        <v>105</v>
      </c>
      <c r="G21" s="64">
        <f t="shared" si="2"/>
        <v>3</v>
      </c>
      <c r="H21" s="64"/>
      <c r="I21" s="64">
        <f t="shared" si="3"/>
        <v>3</v>
      </c>
      <c r="J21" s="64">
        <v>1</v>
      </c>
      <c r="K21" s="64">
        <v>2</v>
      </c>
      <c r="L21" s="64"/>
      <c r="M21" s="64">
        <f t="shared" si="4"/>
        <v>105</v>
      </c>
      <c r="N21" s="64"/>
      <c r="O21" s="64">
        <f t="shared" si="5"/>
        <v>105</v>
      </c>
      <c r="P21" s="64">
        <f t="shared" ref="P21:Q21" si="13">J21*35</f>
        <v>35</v>
      </c>
      <c r="Q21" s="64">
        <f t="shared" si="13"/>
        <v>70</v>
      </c>
      <c r="R21" s="64"/>
      <c r="S21" s="64"/>
      <c r="T21" s="53"/>
      <c r="U21" s="53"/>
      <c r="V21" s="53"/>
      <c r="W21" s="53"/>
      <c r="X21" s="53"/>
      <c r="Y21" s="53"/>
    </row>
    <row r="22" spans="1:25" ht="18" customHeight="1" x14ac:dyDescent="0.25">
      <c r="A22" s="151">
        <v>9</v>
      </c>
      <c r="B22" s="149" t="s">
        <v>77</v>
      </c>
      <c r="C22" s="63" t="s">
        <v>118</v>
      </c>
      <c r="D22" s="64">
        <v>38</v>
      </c>
      <c r="E22" s="64">
        <v>5</v>
      </c>
      <c r="F22" s="64">
        <f t="shared" si="1"/>
        <v>175</v>
      </c>
      <c r="G22" s="64">
        <f t="shared" si="2"/>
        <v>5</v>
      </c>
      <c r="H22" s="64"/>
      <c r="I22" s="64">
        <f t="shared" si="3"/>
        <v>5</v>
      </c>
      <c r="J22" s="64">
        <v>2</v>
      </c>
      <c r="K22" s="64">
        <v>3</v>
      </c>
      <c r="L22" s="64"/>
      <c r="M22" s="64">
        <f t="shared" si="4"/>
        <v>175</v>
      </c>
      <c r="N22" s="64"/>
      <c r="O22" s="64">
        <f t="shared" si="5"/>
        <v>175</v>
      </c>
      <c r="P22" s="64">
        <f t="shared" ref="P22:Q22" si="14">J22*35</f>
        <v>70</v>
      </c>
      <c r="Q22" s="64">
        <f t="shared" si="14"/>
        <v>105</v>
      </c>
      <c r="R22" s="64"/>
      <c r="S22" s="64"/>
      <c r="T22" s="53"/>
      <c r="U22" s="53"/>
      <c r="V22" s="53"/>
      <c r="W22" s="53"/>
      <c r="X22" s="53"/>
      <c r="Y22" s="53"/>
    </row>
    <row r="23" spans="1:25" ht="18" customHeight="1" x14ac:dyDescent="0.25">
      <c r="A23" s="154"/>
      <c r="B23" s="153"/>
      <c r="C23" s="63" t="s">
        <v>121</v>
      </c>
      <c r="D23" s="64">
        <v>7</v>
      </c>
      <c r="E23" s="64"/>
      <c r="F23" s="64"/>
      <c r="G23" s="64"/>
      <c r="H23" s="64"/>
      <c r="I23" s="64"/>
      <c r="J23" s="64"/>
      <c r="K23" s="64"/>
      <c r="L23" s="64"/>
      <c r="M23" s="64"/>
      <c r="N23" s="64"/>
      <c r="O23" s="64"/>
      <c r="P23" s="64"/>
      <c r="Q23" s="64"/>
      <c r="R23" s="64"/>
      <c r="S23" s="64"/>
      <c r="T23" s="53"/>
      <c r="U23" s="53"/>
      <c r="V23" s="53"/>
      <c r="W23" s="53"/>
      <c r="X23" s="53"/>
      <c r="Y23" s="53"/>
    </row>
    <row r="24" spans="1:25" ht="18" customHeight="1" x14ac:dyDescent="0.25">
      <c r="A24" s="152"/>
      <c r="B24" s="150"/>
      <c r="C24" s="63" t="s">
        <v>119</v>
      </c>
      <c r="D24" s="64">
        <v>43</v>
      </c>
      <c r="E24" s="64"/>
      <c r="F24" s="64"/>
      <c r="G24" s="64"/>
      <c r="H24" s="64"/>
      <c r="I24" s="64"/>
      <c r="J24" s="64"/>
      <c r="K24" s="64"/>
      <c r="L24" s="64"/>
      <c r="M24" s="64"/>
      <c r="N24" s="64"/>
      <c r="O24" s="64"/>
      <c r="P24" s="64"/>
      <c r="Q24" s="64"/>
      <c r="R24" s="64"/>
      <c r="S24" s="64"/>
      <c r="T24" s="53"/>
      <c r="U24" s="53"/>
      <c r="V24" s="53"/>
      <c r="W24" s="53"/>
      <c r="X24" s="53"/>
      <c r="Y24" s="53"/>
    </row>
    <row r="25" spans="1:25" ht="18" customHeight="1" x14ac:dyDescent="0.25">
      <c r="A25" s="151">
        <v>10</v>
      </c>
      <c r="B25" s="149" t="s">
        <v>78</v>
      </c>
      <c r="C25" s="63" t="s">
        <v>117</v>
      </c>
      <c r="D25" s="64">
        <v>84</v>
      </c>
      <c r="E25" s="64">
        <v>4</v>
      </c>
      <c r="F25" s="64">
        <f t="shared" si="1"/>
        <v>140</v>
      </c>
      <c r="G25" s="64">
        <f t="shared" si="2"/>
        <v>4</v>
      </c>
      <c r="H25" s="64"/>
      <c r="I25" s="64">
        <f t="shared" si="3"/>
        <v>4</v>
      </c>
      <c r="J25" s="64">
        <v>2</v>
      </c>
      <c r="K25" s="64">
        <v>2</v>
      </c>
      <c r="L25" s="64"/>
      <c r="M25" s="64">
        <f t="shared" si="4"/>
        <v>140</v>
      </c>
      <c r="N25" s="64"/>
      <c r="O25" s="64">
        <f t="shared" si="5"/>
        <v>140</v>
      </c>
      <c r="P25" s="64">
        <f t="shared" ref="P25:Q25" si="15">J25*35</f>
        <v>70</v>
      </c>
      <c r="Q25" s="64">
        <f t="shared" si="15"/>
        <v>70</v>
      </c>
      <c r="R25" s="64"/>
      <c r="S25" s="64"/>
      <c r="T25" s="53"/>
      <c r="U25" s="53"/>
      <c r="V25" s="53"/>
      <c r="W25" s="53"/>
      <c r="X25" s="53"/>
      <c r="Y25" s="53"/>
    </row>
    <row r="26" spans="1:25" ht="18" customHeight="1" x14ac:dyDescent="0.25">
      <c r="A26" s="152"/>
      <c r="B26" s="150"/>
      <c r="C26" s="63" t="s">
        <v>120</v>
      </c>
      <c r="D26" s="64">
        <v>51</v>
      </c>
      <c r="E26" s="64"/>
      <c r="F26" s="64"/>
      <c r="G26" s="64"/>
      <c r="H26" s="64"/>
      <c r="I26" s="64"/>
      <c r="J26" s="64"/>
      <c r="K26" s="64"/>
      <c r="L26" s="64"/>
      <c r="M26" s="64"/>
      <c r="N26" s="64"/>
      <c r="O26" s="64"/>
      <c r="P26" s="64"/>
      <c r="Q26" s="64"/>
      <c r="R26" s="64"/>
      <c r="S26" s="64"/>
      <c r="T26" s="53"/>
      <c r="U26" s="53"/>
      <c r="V26" s="53"/>
      <c r="W26" s="53"/>
      <c r="X26" s="53"/>
      <c r="Y26" s="53"/>
    </row>
    <row r="27" spans="1:25" ht="18" customHeight="1" x14ac:dyDescent="0.25">
      <c r="A27" s="151">
        <v>11</v>
      </c>
      <c r="B27" s="149" t="s">
        <v>79</v>
      </c>
      <c r="C27" s="63" t="s">
        <v>116</v>
      </c>
      <c r="D27" s="64">
        <v>12</v>
      </c>
      <c r="E27" s="64">
        <v>5</v>
      </c>
      <c r="F27" s="64">
        <f t="shared" si="1"/>
        <v>175</v>
      </c>
      <c r="G27" s="64">
        <f t="shared" si="2"/>
        <v>5</v>
      </c>
      <c r="H27" s="64"/>
      <c r="I27" s="64">
        <f t="shared" si="3"/>
        <v>5</v>
      </c>
      <c r="J27" s="64">
        <v>2</v>
      </c>
      <c r="K27" s="64">
        <v>3</v>
      </c>
      <c r="L27" s="64"/>
      <c r="M27" s="64">
        <f t="shared" si="4"/>
        <v>175</v>
      </c>
      <c r="N27" s="64"/>
      <c r="O27" s="64">
        <f t="shared" si="5"/>
        <v>175</v>
      </c>
      <c r="P27" s="64">
        <f t="shared" ref="P27:Q27" si="16">J27*35</f>
        <v>70</v>
      </c>
      <c r="Q27" s="64">
        <f t="shared" si="16"/>
        <v>105</v>
      </c>
      <c r="R27" s="64"/>
      <c r="S27" s="64"/>
      <c r="T27" s="53"/>
      <c r="U27" s="53"/>
      <c r="V27" s="53"/>
      <c r="W27" s="53"/>
      <c r="X27" s="53"/>
      <c r="Y27" s="53"/>
    </row>
    <row r="28" spans="1:25" ht="18" customHeight="1" x14ac:dyDescent="0.25">
      <c r="A28" s="152"/>
      <c r="B28" s="150"/>
      <c r="C28" s="63" t="s">
        <v>115</v>
      </c>
      <c r="D28" s="64">
        <v>73</v>
      </c>
      <c r="E28" s="64"/>
      <c r="F28" s="64"/>
      <c r="G28" s="64"/>
      <c r="H28" s="64"/>
      <c r="I28" s="64"/>
      <c r="J28" s="64"/>
      <c r="K28" s="64"/>
      <c r="L28" s="64"/>
      <c r="M28" s="64"/>
      <c r="N28" s="64"/>
      <c r="O28" s="64"/>
      <c r="P28" s="64"/>
      <c r="Q28" s="64"/>
      <c r="R28" s="64"/>
      <c r="S28" s="64"/>
      <c r="T28" s="53"/>
      <c r="U28" s="53"/>
      <c r="V28" s="53"/>
      <c r="W28" s="53"/>
      <c r="X28" s="53"/>
      <c r="Y28" s="53"/>
    </row>
    <row r="29" spans="1:25" ht="18" customHeight="1" x14ac:dyDescent="0.25">
      <c r="A29" s="64">
        <v>12</v>
      </c>
      <c r="B29" s="119" t="s">
        <v>80</v>
      </c>
      <c r="C29" s="63" t="s">
        <v>116</v>
      </c>
      <c r="D29" s="64">
        <v>60</v>
      </c>
      <c r="E29" s="64">
        <v>3</v>
      </c>
      <c r="F29" s="64">
        <f t="shared" si="1"/>
        <v>105</v>
      </c>
      <c r="G29" s="64">
        <f t="shared" si="2"/>
        <v>3</v>
      </c>
      <c r="H29" s="64"/>
      <c r="I29" s="64">
        <f t="shared" si="3"/>
        <v>3</v>
      </c>
      <c r="J29" s="64">
        <v>1</v>
      </c>
      <c r="K29" s="64">
        <v>2</v>
      </c>
      <c r="L29" s="64"/>
      <c r="M29" s="64">
        <f t="shared" si="4"/>
        <v>105</v>
      </c>
      <c r="N29" s="64"/>
      <c r="O29" s="64">
        <f t="shared" si="5"/>
        <v>105</v>
      </c>
      <c r="P29" s="64">
        <f t="shared" ref="P29:Q29" si="17">J29*35</f>
        <v>35</v>
      </c>
      <c r="Q29" s="64">
        <f t="shared" si="17"/>
        <v>70</v>
      </c>
      <c r="R29" s="64"/>
      <c r="S29" s="64"/>
      <c r="T29" s="53"/>
      <c r="U29" s="53"/>
      <c r="V29" s="53"/>
      <c r="W29" s="53"/>
      <c r="X29" s="53"/>
      <c r="Y29" s="53"/>
    </row>
    <row r="30" spans="1:25" ht="18" customHeight="1" x14ac:dyDescent="0.25">
      <c r="A30" s="64">
        <v>13</v>
      </c>
      <c r="B30" s="119" t="s">
        <v>81</v>
      </c>
      <c r="C30" s="63" t="s">
        <v>115</v>
      </c>
      <c r="D30" s="64">
        <v>116</v>
      </c>
      <c r="E30" s="64">
        <v>4</v>
      </c>
      <c r="F30" s="64">
        <f t="shared" si="1"/>
        <v>140</v>
      </c>
      <c r="G30" s="64">
        <f t="shared" si="2"/>
        <v>4</v>
      </c>
      <c r="H30" s="64"/>
      <c r="I30" s="64">
        <f t="shared" si="3"/>
        <v>4</v>
      </c>
      <c r="J30" s="64">
        <v>2</v>
      </c>
      <c r="K30" s="64">
        <v>2</v>
      </c>
      <c r="L30" s="64"/>
      <c r="M30" s="64">
        <f t="shared" si="4"/>
        <v>140</v>
      </c>
      <c r="N30" s="64"/>
      <c r="O30" s="64">
        <f t="shared" si="5"/>
        <v>140</v>
      </c>
      <c r="P30" s="64">
        <f t="shared" ref="P30:Q30" si="18">J30*35</f>
        <v>70</v>
      </c>
      <c r="Q30" s="64">
        <f t="shared" si="18"/>
        <v>70</v>
      </c>
      <c r="R30" s="64"/>
      <c r="S30" s="64"/>
      <c r="T30" s="53"/>
      <c r="U30" s="53"/>
      <c r="V30" s="53"/>
      <c r="W30" s="53"/>
      <c r="X30" s="53"/>
      <c r="Y30" s="53"/>
    </row>
    <row r="31" spans="1:25" ht="18" customHeight="1" x14ac:dyDescent="0.25">
      <c r="A31" s="94">
        <v>14</v>
      </c>
      <c r="B31" s="120" t="s">
        <v>82</v>
      </c>
      <c r="C31" s="117" t="s">
        <v>114</v>
      </c>
      <c r="D31" s="94">
        <v>55</v>
      </c>
      <c r="E31" s="94">
        <v>7</v>
      </c>
      <c r="F31" s="94">
        <f t="shared" si="1"/>
        <v>245</v>
      </c>
      <c r="G31" s="94">
        <f t="shared" si="2"/>
        <v>7</v>
      </c>
      <c r="H31" s="94"/>
      <c r="I31" s="94">
        <f t="shared" si="3"/>
        <v>7</v>
      </c>
      <c r="J31" s="94">
        <v>4</v>
      </c>
      <c r="K31" s="94">
        <v>3</v>
      </c>
      <c r="L31" s="94"/>
      <c r="M31" s="94">
        <f t="shared" si="4"/>
        <v>245</v>
      </c>
      <c r="N31" s="94"/>
      <c r="O31" s="94">
        <f t="shared" si="5"/>
        <v>245</v>
      </c>
      <c r="P31" s="94">
        <f t="shared" ref="P31:Q31" si="19">J31*35</f>
        <v>140</v>
      </c>
      <c r="Q31" s="94">
        <f t="shared" si="19"/>
        <v>105</v>
      </c>
      <c r="R31" s="94"/>
      <c r="S31" s="94"/>
      <c r="T31" s="53"/>
      <c r="U31" s="53"/>
      <c r="V31" s="53"/>
      <c r="W31" s="53"/>
      <c r="X31" s="53"/>
      <c r="Y31" s="53"/>
    </row>
    <row r="32" spans="1:25" ht="18.75" customHeight="1" x14ac:dyDescent="0.25">
      <c r="A32" s="96"/>
      <c r="B32" s="110" t="s">
        <v>83</v>
      </c>
      <c r="C32" s="96"/>
      <c r="D32" s="96"/>
      <c r="E32" s="110">
        <f t="shared" ref="E32:R32" si="20">SUM(E33:E34)</f>
        <v>3</v>
      </c>
      <c r="F32" s="110">
        <f t="shared" si="20"/>
        <v>60</v>
      </c>
      <c r="G32" s="110">
        <f t="shared" si="20"/>
        <v>60</v>
      </c>
      <c r="H32" s="110">
        <f t="shared" si="20"/>
        <v>0</v>
      </c>
      <c r="I32" s="110">
        <f t="shared" si="20"/>
        <v>3</v>
      </c>
      <c r="J32" s="110">
        <f t="shared" si="20"/>
        <v>1</v>
      </c>
      <c r="K32" s="110">
        <f t="shared" si="20"/>
        <v>2</v>
      </c>
      <c r="L32" s="110">
        <f t="shared" si="20"/>
        <v>0</v>
      </c>
      <c r="M32" s="110">
        <f t="shared" si="20"/>
        <v>60</v>
      </c>
      <c r="N32" s="110">
        <f t="shared" si="20"/>
        <v>0</v>
      </c>
      <c r="O32" s="110">
        <f t="shared" si="20"/>
        <v>60</v>
      </c>
      <c r="P32" s="110">
        <f t="shared" si="20"/>
        <v>20</v>
      </c>
      <c r="Q32" s="110">
        <f t="shared" si="20"/>
        <v>20</v>
      </c>
      <c r="R32" s="110">
        <f t="shared" si="20"/>
        <v>0</v>
      </c>
      <c r="S32" s="96"/>
      <c r="T32" s="53"/>
      <c r="U32" s="53"/>
      <c r="V32" s="53"/>
      <c r="W32" s="53"/>
      <c r="X32" s="53"/>
      <c r="Y32" s="53"/>
    </row>
    <row r="33" spans="1:25" ht="21.75" customHeight="1" x14ac:dyDescent="0.25">
      <c r="A33" s="92">
        <v>15</v>
      </c>
      <c r="B33" s="93" t="s">
        <v>84</v>
      </c>
      <c r="C33" s="92"/>
      <c r="D33" s="92"/>
      <c r="E33" s="92">
        <v>2</v>
      </c>
      <c r="F33" s="92">
        <v>40</v>
      </c>
      <c r="G33" s="97">
        <f t="shared" ref="G33:G34" si="21">H33+L33+M33+R33</f>
        <v>40</v>
      </c>
      <c r="H33" s="92"/>
      <c r="I33" s="92">
        <v>2</v>
      </c>
      <c r="J33" s="92"/>
      <c r="K33" s="92">
        <v>2</v>
      </c>
      <c r="L33" s="92"/>
      <c r="M33" s="92">
        <f t="shared" ref="M33:M34" si="22">N33+O33</f>
        <v>40</v>
      </c>
      <c r="N33" s="92"/>
      <c r="O33" s="92">
        <v>40</v>
      </c>
      <c r="P33" s="92"/>
      <c r="Q33" s="92">
        <v>20</v>
      </c>
      <c r="R33" s="92"/>
      <c r="S33" s="92" t="s">
        <v>85</v>
      </c>
      <c r="T33" s="53"/>
      <c r="U33" s="53"/>
      <c r="V33" s="53"/>
      <c r="W33" s="53"/>
      <c r="X33" s="53"/>
      <c r="Y33" s="53"/>
    </row>
    <row r="34" spans="1:25" ht="21.75" customHeight="1" x14ac:dyDescent="0.25">
      <c r="A34" s="94">
        <v>16</v>
      </c>
      <c r="B34" s="95" t="s">
        <v>86</v>
      </c>
      <c r="C34" s="94"/>
      <c r="D34" s="94"/>
      <c r="E34" s="94">
        <v>1</v>
      </c>
      <c r="F34" s="94">
        <v>20</v>
      </c>
      <c r="G34" s="98">
        <f t="shared" si="21"/>
        <v>20</v>
      </c>
      <c r="H34" s="94"/>
      <c r="I34" s="94">
        <v>1</v>
      </c>
      <c r="J34" s="94">
        <v>1</v>
      </c>
      <c r="K34" s="94"/>
      <c r="L34" s="94"/>
      <c r="M34" s="94">
        <f t="shared" si="22"/>
        <v>20</v>
      </c>
      <c r="N34" s="94"/>
      <c r="O34" s="94">
        <v>20</v>
      </c>
      <c r="P34" s="94">
        <v>20</v>
      </c>
      <c r="Q34" s="94"/>
      <c r="R34" s="94"/>
      <c r="S34" s="94" t="s">
        <v>85</v>
      </c>
      <c r="T34" s="53"/>
      <c r="U34" s="53"/>
      <c r="V34" s="53"/>
      <c r="W34" s="53"/>
      <c r="X34" s="53"/>
      <c r="Y34" s="53"/>
    </row>
    <row r="35" spans="1:25" ht="21" customHeight="1" x14ac:dyDescent="0.25">
      <c r="A35" s="91"/>
      <c r="B35" s="91" t="s">
        <v>64</v>
      </c>
      <c r="C35" s="99"/>
      <c r="D35" s="91">
        <f t="shared" ref="D35:R35" si="23">D32+D11</f>
        <v>1091</v>
      </c>
      <c r="E35" s="91">
        <f t="shared" si="23"/>
        <v>62</v>
      </c>
      <c r="F35" s="91">
        <f t="shared" si="23"/>
        <v>2125</v>
      </c>
      <c r="G35" s="91">
        <f t="shared" si="23"/>
        <v>119</v>
      </c>
      <c r="H35" s="91">
        <f t="shared" si="23"/>
        <v>0</v>
      </c>
      <c r="I35" s="91">
        <f t="shared" si="23"/>
        <v>62</v>
      </c>
      <c r="J35" s="91">
        <f t="shared" si="23"/>
        <v>23</v>
      </c>
      <c r="K35" s="91">
        <f t="shared" si="23"/>
        <v>37</v>
      </c>
      <c r="L35" s="91">
        <f t="shared" si="23"/>
        <v>2</v>
      </c>
      <c r="M35" s="91">
        <f t="shared" si="23"/>
        <v>2125</v>
      </c>
      <c r="N35" s="91">
        <f t="shared" si="23"/>
        <v>0</v>
      </c>
      <c r="O35" s="91">
        <f t="shared" si="23"/>
        <v>2125</v>
      </c>
      <c r="P35" s="91">
        <f t="shared" si="23"/>
        <v>790</v>
      </c>
      <c r="Q35" s="91">
        <f t="shared" si="23"/>
        <v>1245</v>
      </c>
      <c r="R35" s="91">
        <f t="shared" si="23"/>
        <v>70</v>
      </c>
      <c r="S35" s="91"/>
      <c r="T35" s="53"/>
      <c r="U35" s="53"/>
      <c r="V35" s="53"/>
      <c r="W35" s="53"/>
      <c r="X35" s="53"/>
      <c r="Y35" s="53"/>
    </row>
    <row r="36" spans="1:25" ht="21" customHeight="1" x14ac:dyDescent="0.25">
      <c r="A36" s="100"/>
      <c r="B36" s="100"/>
      <c r="C36" s="101"/>
      <c r="D36" s="101"/>
      <c r="E36" s="100"/>
      <c r="F36" s="100"/>
      <c r="G36" s="100"/>
      <c r="H36" s="100"/>
      <c r="I36" s="100"/>
      <c r="J36" s="100"/>
      <c r="K36" s="100"/>
      <c r="L36" s="100"/>
      <c r="M36" s="100"/>
      <c r="N36" s="100"/>
      <c r="O36" s="100"/>
      <c r="P36" s="100"/>
      <c r="Q36" s="100"/>
      <c r="R36" s="100"/>
      <c r="S36" s="100"/>
      <c r="T36" s="53"/>
      <c r="U36" s="53"/>
      <c r="V36" s="53"/>
      <c r="W36" s="53"/>
      <c r="X36" s="53"/>
      <c r="Y36" s="53"/>
    </row>
    <row r="37" spans="1:25" ht="15.75" customHeight="1" x14ac:dyDescent="0.25">
      <c r="A37" s="102" t="s">
        <v>87</v>
      </c>
      <c r="B37" s="102"/>
      <c r="C37" s="103"/>
      <c r="D37" s="103"/>
      <c r="E37" s="104"/>
      <c r="F37" s="105"/>
      <c r="G37" s="105"/>
      <c r="H37" s="104"/>
      <c r="I37" s="104"/>
      <c r="J37" s="104"/>
      <c r="K37" s="104"/>
      <c r="L37" s="104"/>
      <c r="M37" s="104"/>
      <c r="N37" s="104"/>
      <c r="O37" s="104"/>
      <c r="P37" s="104"/>
      <c r="Q37" s="104"/>
      <c r="R37" s="104"/>
      <c r="S37" s="104"/>
      <c r="T37" s="53"/>
      <c r="U37" s="53"/>
      <c r="V37" s="53"/>
      <c r="W37" s="53"/>
      <c r="X37" s="53"/>
      <c r="Y37" s="53"/>
    </row>
    <row r="38" spans="1:25" ht="15.75" customHeight="1" x14ac:dyDescent="0.25">
      <c r="A38" s="106"/>
      <c r="B38" s="107" t="s">
        <v>133</v>
      </c>
      <c r="C38" s="103"/>
      <c r="D38" s="103"/>
      <c r="E38" s="104"/>
      <c r="F38" s="105"/>
      <c r="G38" s="105"/>
      <c r="H38" s="104"/>
      <c r="I38" s="104"/>
      <c r="J38" s="104"/>
      <c r="K38" s="104"/>
      <c r="L38" s="104"/>
      <c r="M38" s="104"/>
      <c r="N38" s="104"/>
      <c r="O38" s="104"/>
      <c r="P38" s="104"/>
      <c r="Q38" s="104"/>
      <c r="R38" s="104"/>
      <c r="S38" s="104"/>
      <c r="T38" s="53"/>
      <c r="U38" s="53"/>
      <c r="V38" s="53"/>
      <c r="W38" s="53"/>
      <c r="X38" s="53"/>
      <c r="Y38" s="53"/>
    </row>
    <row r="39" spans="1:25" ht="18.75" customHeight="1" x14ac:dyDescent="0.25">
      <c r="A39" s="106"/>
      <c r="B39" s="108" t="s">
        <v>88</v>
      </c>
      <c r="C39" s="103"/>
      <c r="D39" s="103"/>
      <c r="E39" s="104"/>
      <c r="F39" s="105"/>
      <c r="G39" s="105"/>
      <c r="J39" s="114"/>
      <c r="K39" s="114"/>
      <c r="P39" s="114"/>
      <c r="Q39" s="114"/>
      <c r="T39" s="53"/>
      <c r="U39" s="53"/>
      <c r="V39" s="53"/>
      <c r="W39" s="53"/>
      <c r="X39" s="53"/>
      <c r="Y39" s="53"/>
    </row>
    <row r="40" spans="1:25" ht="15.75" customHeight="1" x14ac:dyDescent="0.25">
      <c r="A40" s="106"/>
      <c r="C40" s="103"/>
      <c r="D40" s="103"/>
      <c r="E40" s="104"/>
      <c r="F40" s="105"/>
      <c r="G40" s="105"/>
      <c r="H40" s="104"/>
      <c r="I40" s="104"/>
      <c r="J40" s="104"/>
      <c r="K40" s="104"/>
      <c r="L40" s="104"/>
      <c r="M40" s="104"/>
      <c r="N40" s="104"/>
      <c r="O40" s="104"/>
      <c r="P40" s="104"/>
      <c r="Q40" s="104"/>
      <c r="R40" s="104"/>
      <c r="S40" s="104"/>
      <c r="T40" s="53"/>
      <c r="U40" s="53"/>
      <c r="V40" s="53"/>
      <c r="W40" s="53"/>
      <c r="X40" s="53"/>
      <c r="Y40" s="53"/>
    </row>
    <row r="41" spans="1:25" ht="15.75" customHeight="1" x14ac:dyDescent="0.25">
      <c r="A41" s="52"/>
      <c r="B41" s="52"/>
      <c r="C41" s="52"/>
      <c r="D41" s="52"/>
      <c r="E41" s="52"/>
      <c r="F41" s="52"/>
      <c r="G41" s="52"/>
      <c r="H41" s="121"/>
      <c r="R41" s="122" t="s">
        <v>0</v>
      </c>
      <c r="T41" s="53"/>
      <c r="U41" s="53"/>
      <c r="V41" s="53"/>
      <c r="W41" s="53"/>
      <c r="X41" s="53"/>
      <c r="Y41" s="53"/>
    </row>
    <row r="42" spans="1:25" ht="15.75" customHeight="1" x14ac:dyDescent="0.25">
      <c r="A42" s="53"/>
      <c r="B42" s="53"/>
      <c r="C42" s="53"/>
      <c r="D42" s="53"/>
      <c r="E42" s="53"/>
      <c r="F42" s="53"/>
      <c r="G42" s="53"/>
      <c r="H42" s="53"/>
      <c r="I42" s="53"/>
      <c r="J42" s="53"/>
      <c r="K42" s="53"/>
      <c r="L42" s="53"/>
      <c r="M42" s="53"/>
      <c r="N42" s="53"/>
      <c r="O42" s="53"/>
      <c r="P42" s="53"/>
      <c r="Q42" s="53"/>
      <c r="R42" s="53"/>
      <c r="S42" s="53"/>
      <c r="T42" s="53"/>
      <c r="U42" s="53"/>
      <c r="V42" s="53"/>
      <c r="W42" s="53"/>
      <c r="X42" s="53"/>
      <c r="Y42" s="53"/>
    </row>
    <row r="43" spans="1:25" ht="15.75" customHeight="1" x14ac:dyDescent="0.25">
      <c r="A43" s="53"/>
      <c r="B43" s="53"/>
      <c r="C43" s="53"/>
      <c r="D43" s="53"/>
      <c r="E43" s="53"/>
      <c r="F43" s="53"/>
      <c r="G43" s="53"/>
      <c r="H43" s="53"/>
      <c r="I43" s="53"/>
      <c r="J43" s="53"/>
      <c r="K43" s="53"/>
      <c r="L43" s="53"/>
      <c r="M43" s="53"/>
      <c r="N43" s="53"/>
      <c r="O43" s="53"/>
      <c r="P43" s="53"/>
      <c r="Q43" s="53"/>
      <c r="S43" s="53"/>
      <c r="T43" s="53"/>
      <c r="U43" s="53"/>
      <c r="V43" s="53"/>
      <c r="W43" s="53"/>
      <c r="X43" s="53"/>
      <c r="Y43" s="53"/>
    </row>
    <row r="44" spans="1:25" ht="15.75" customHeight="1" x14ac:dyDescent="0.25">
      <c r="A44" s="53"/>
      <c r="B44" s="53"/>
      <c r="C44" s="53"/>
      <c r="D44" s="53"/>
      <c r="E44" s="53"/>
      <c r="F44" s="53"/>
      <c r="G44" s="53"/>
      <c r="H44" s="53"/>
      <c r="I44" s="53"/>
      <c r="J44" s="53"/>
      <c r="K44" s="53"/>
      <c r="L44" s="53"/>
      <c r="M44" s="53"/>
      <c r="N44" s="53"/>
      <c r="O44" s="53"/>
      <c r="P44" s="53"/>
      <c r="Q44" s="53"/>
      <c r="R44" s="53"/>
      <c r="S44" s="53"/>
      <c r="T44" s="53"/>
      <c r="U44" s="53"/>
      <c r="V44" s="53"/>
      <c r="W44" s="53"/>
      <c r="X44" s="53"/>
      <c r="Y44" s="53"/>
    </row>
    <row r="45" spans="1:25" ht="15.75" customHeight="1" x14ac:dyDescent="0.25">
      <c r="A45" s="53"/>
      <c r="B45" s="53"/>
      <c r="C45" s="53"/>
      <c r="D45" s="53"/>
      <c r="E45" s="53"/>
      <c r="F45" s="53"/>
      <c r="G45" s="53"/>
      <c r="H45" s="53"/>
      <c r="I45" s="53"/>
      <c r="J45" s="53"/>
      <c r="K45" s="53"/>
      <c r="L45" s="53"/>
      <c r="M45" s="53"/>
      <c r="N45" s="53"/>
      <c r="O45" s="53"/>
      <c r="P45" s="53"/>
      <c r="Q45" s="53"/>
      <c r="R45" s="53"/>
      <c r="S45" s="53"/>
      <c r="T45" s="53"/>
      <c r="U45" s="53"/>
      <c r="V45" s="53"/>
      <c r="W45" s="53"/>
      <c r="X45" s="53"/>
      <c r="Y45" s="53"/>
    </row>
    <row r="46" spans="1:25" ht="15.75" customHeight="1" x14ac:dyDescent="0.25">
      <c r="A46" s="53"/>
      <c r="B46" s="53"/>
      <c r="C46" s="53"/>
      <c r="D46" s="53"/>
      <c r="E46" s="53"/>
      <c r="F46" s="53"/>
      <c r="G46" s="53"/>
      <c r="H46" s="53"/>
      <c r="I46" s="53"/>
      <c r="J46" s="53"/>
      <c r="K46" s="53"/>
      <c r="L46" s="53"/>
      <c r="M46" s="53"/>
      <c r="N46" s="53"/>
      <c r="O46" s="53"/>
      <c r="P46" s="53"/>
      <c r="Q46" s="53"/>
      <c r="R46" s="53"/>
    </row>
    <row r="47" spans="1:25" ht="15.75" customHeight="1" x14ac:dyDescent="0.25">
      <c r="A47" s="53"/>
      <c r="B47" s="53"/>
      <c r="C47" s="53"/>
      <c r="D47" s="53"/>
      <c r="E47" s="53"/>
      <c r="F47" s="53"/>
      <c r="G47" s="53"/>
      <c r="H47" s="53"/>
      <c r="I47" s="53"/>
      <c r="J47" s="53"/>
      <c r="K47" s="53"/>
      <c r="L47" s="53"/>
      <c r="M47" s="53"/>
      <c r="N47" s="53"/>
      <c r="O47" s="53"/>
      <c r="P47" s="53"/>
      <c r="Q47" s="53"/>
      <c r="R47" s="53"/>
    </row>
    <row r="48" spans="1:25" ht="15.75" customHeight="1" x14ac:dyDescent="0.25">
      <c r="A48" s="53"/>
      <c r="B48" s="53"/>
      <c r="C48" s="53"/>
      <c r="D48" s="53"/>
      <c r="E48" s="53"/>
      <c r="F48" s="53"/>
      <c r="G48" s="53"/>
      <c r="H48" s="53"/>
      <c r="I48" s="53"/>
      <c r="J48" s="53"/>
      <c r="K48" s="53"/>
      <c r="L48" s="53"/>
      <c r="M48" s="53"/>
      <c r="N48" s="53"/>
      <c r="O48" s="53"/>
      <c r="P48" s="53"/>
      <c r="Q48" s="53"/>
      <c r="R48" s="53"/>
    </row>
    <row r="49" spans="1:25" ht="15.75" customHeight="1" x14ac:dyDescent="0.25">
      <c r="A49" s="53"/>
      <c r="B49" s="53"/>
      <c r="C49" s="53"/>
      <c r="D49" s="53"/>
      <c r="E49" s="53"/>
      <c r="F49" s="53"/>
      <c r="G49" s="53"/>
      <c r="H49" s="53"/>
      <c r="I49" s="53"/>
      <c r="J49" s="53"/>
      <c r="K49" s="53"/>
      <c r="L49" s="53"/>
      <c r="M49" s="53"/>
      <c r="N49" s="53"/>
      <c r="O49" s="53"/>
      <c r="P49" s="53"/>
      <c r="Q49" s="53"/>
      <c r="R49" s="53"/>
    </row>
    <row r="50" spans="1:25" ht="15.75" customHeight="1" x14ac:dyDescent="0.25">
      <c r="A50" s="53"/>
      <c r="B50" s="53"/>
      <c r="C50" s="53"/>
      <c r="D50" s="53"/>
      <c r="E50" s="53"/>
      <c r="F50" s="53"/>
      <c r="G50" s="53"/>
      <c r="H50" s="53"/>
      <c r="I50" s="53"/>
      <c r="J50" s="53"/>
      <c r="K50" s="53"/>
      <c r="L50" s="53"/>
      <c r="M50" s="53"/>
      <c r="N50" s="53"/>
      <c r="O50" s="53"/>
      <c r="P50" s="53"/>
      <c r="Q50" s="53"/>
      <c r="R50" s="53"/>
      <c r="S50" s="53"/>
      <c r="T50" s="53"/>
      <c r="U50" s="53"/>
      <c r="V50" s="53"/>
      <c r="W50" s="53"/>
      <c r="X50" s="53"/>
      <c r="Y50" s="53"/>
    </row>
    <row r="51" spans="1:25" ht="15.75" customHeight="1" x14ac:dyDescent="0.25">
      <c r="A51" s="53"/>
      <c r="B51" s="53"/>
      <c r="C51" s="53"/>
      <c r="D51" s="53"/>
      <c r="E51" s="53"/>
      <c r="F51" s="53"/>
      <c r="G51" s="53"/>
      <c r="H51" s="53"/>
      <c r="I51" s="53"/>
      <c r="J51" s="53"/>
      <c r="K51" s="53"/>
      <c r="L51" s="53"/>
      <c r="M51" s="53"/>
      <c r="N51" s="53"/>
      <c r="O51" s="53"/>
      <c r="P51" s="53"/>
      <c r="Q51" s="53"/>
      <c r="R51" s="53"/>
      <c r="S51" s="53"/>
      <c r="T51" s="53"/>
      <c r="U51" s="53"/>
      <c r="V51" s="53"/>
      <c r="W51" s="53"/>
      <c r="X51" s="53"/>
      <c r="Y51" s="53"/>
    </row>
    <row r="52" spans="1:25" ht="15.75" customHeight="1" x14ac:dyDescent="0.25">
      <c r="A52" s="53"/>
      <c r="B52" s="53"/>
      <c r="C52" s="53"/>
      <c r="D52" s="53"/>
      <c r="E52" s="53"/>
      <c r="F52" s="53"/>
      <c r="G52" s="53"/>
      <c r="H52" s="53"/>
      <c r="I52" s="53"/>
      <c r="J52" s="53"/>
      <c r="K52" s="53"/>
      <c r="L52" s="53"/>
      <c r="M52" s="53"/>
      <c r="N52" s="53"/>
      <c r="O52" s="53"/>
      <c r="P52" s="53"/>
      <c r="Q52" s="53"/>
      <c r="R52" s="53"/>
      <c r="S52" s="53"/>
      <c r="T52" s="53"/>
      <c r="U52" s="53"/>
      <c r="V52" s="53"/>
      <c r="W52" s="53"/>
      <c r="X52" s="53"/>
      <c r="Y52" s="53"/>
    </row>
    <row r="53" spans="1:25" ht="15.75" customHeight="1" x14ac:dyDescent="0.25">
      <c r="A53" s="53"/>
      <c r="B53" s="53"/>
      <c r="C53" s="53"/>
      <c r="D53" s="53"/>
      <c r="E53" s="53"/>
      <c r="F53" s="53"/>
      <c r="G53" s="53"/>
      <c r="H53" s="53"/>
      <c r="I53" s="53"/>
      <c r="J53" s="53"/>
      <c r="K53" s="53"/>
      <c r="L53" s="53"/>
      <c r="M53" s="53"/>
      <c r="N53" s="53"/>
      <c r="O53" s="53"/>
      <c r="P53" s="53"/>
      <c r="Q53" s="53"/>
      <c r="R53" s="53"/>
      <c r="S53" s="53"/>
      <c r="T53" s="53"/>
      <c r="U53" s="53"/>
      <c r="V53" s="53"/>
      <c r="W53" s="53"/>
      <c r="X53" s="53"/>
      <c r="Y53" s="53"/>
    </row>
    <row r="54" spans="1:25" ht="15.75" customHeight="1" x14ac:dyDescent="0.25">
      <c r="A54" s="53"/>
      <c r="B54" s="53"/>
      <c r="C54" s="53"/>
      <c r="D54" s="53"/>
      <c r="E54" s="53"/>
      <c r="F54" s="53"/>
      <c r="G54" s="53"/>
      <c r="H54" s="53"/>
      <c r="I54" s="53"/>
      <c r="J54" s="53"/>
      <c r="K54" s="53"/>
      <c r="L54" s="53"/>
      <c r="M54" s="53"/>
      <c r="N54" s="53"/>
      <c r="O54" s="53"/>
      <c r="P54" s="53"/>
      <c r="Q54" s="53"/>
      <c r="R54" s="53"/>
      <c r="S54" s="53"/>
      <c r="T54" s="53"/>
      <c r="U54" s="53"/>
      <c r="V54" s="53"/>
      <c r="W54" s="53"/>
      <c r="X54" s="53"/>
      <c r="Y54" s="53"/>
    </row>
    <row r="55" spans="1:25" ht="15.75" customHeight="1" x14ac:dyDescent="0.25">
      <c r="A55" s="53"/>
      <c r="B55" s="53"/>
      <c r="C55" s="53"/>
      <c r="D55" s="53"/>
      <c r="E55" s="53"/>
      <c r="F55" s="53"/>
      <c r="G55" s="53"/>
      <c r="H55" s="53"/>
      <c r="I55" s="53"/>
      <c r="J55" s="53"/>
      <c r="K55" s="53"/>
      <c r="L55" s="53"/>
      <c r="M55" s="53"/>
      <c r="N55" s="53"/>
      <c r="O55" s="53"/>
      <c r="P55" s="53"/>
      <c r="Q55" s="53"/>
      <c r="R55" s="53"/>
      <c r="S55" s="53"/>
      <c r="T55" s="53"/>
      <c r="U55" s="53"/>
      <c r="V55" s="53"/>
      <c r="W55" s="53"/>
      <c r="X55" s="53"/>
      <c r="Y55" s="53"/>
    </row>
    <row r="56" spans="1:25" ht="15.75" customHeight="1" x14ac:dyDescent="0.25">
      <c r="A56" s="53"/>
      <c r="B56" s="53"/>
      <c r="C56" s="53"/>
      <c r="D56" s="53"/>
      <c r="E56" s="53"/>
      <c r="F56" s="53"/>
      <c r="G56" s="53"/>
      <c r="H56" s="53"/>
      <c r="I56" s="53"/>
      <c r="J56" s="53"/>
      <c r="K56" s="53"/>
      <c r="L56" s="53"/>
      <c r="M56" s="53"/>
      <c r="N56" s="53"/>
      <c r="O56" s="53"/>
      <c r="P56" s="53"/>
      <c r="Q56" s="53"/>
      <c r="R56" s="53"/>
      <c r="S56" s="53"/>
      <c r="T56" s="53"/>
      <c r="U56" s="53"/>
      <c r="V56" s="53"/>
      <c r="W56" s="53"/>
      <c r="X56" s="53"/>
      <c r="Y56" s="53"/>
    </row>
    <row r="57" spans="1:25" ht="15.75" customHeight="1" x14ac:dyDescent="0.25">
      <c r="A57" s="53"/>
      <c r="B57" s="53"/>
      <c r="C57" s="53"/>
      <c r="D57" s="53"/>
      <c r="E57" s="53"/>
      <c r="F57" s="53"/>
      <c r="G57" s="53"/>
      <c r="H57" s="53"/>
      <c r="I57" s="53"/>
      <c r="J57" s="53"/>
      <c r="K57" s="53"/>
      <c r="L57" s="53"/>
      <c r="M57" s="53"/>
      <c r="N57" s="53"/>
      <c r="O57" s="53"/>
      <c r="P57" s="53"/>
      <c r="Q57" s="53"/>
      <c r="R57" s="53"/>
      <c r="S57" s="53"/>
      <c r="T57" s="53"/>
      <c r="U57" s="53"/>
      <c r="V57" s="53"/>
      <c r="W57" s="53"/>
      <c r="X57" s="53"/>
      <c r="Y57" s="53"/>
    </row>
    <row r="58" spans="1:25" ht="15.75" customHeight="1" x14ac:dyDescent="0.25">
      <c r="A58" s="53"/>
      <c r="B58" s="53"/>
      <c r="C58" s="53"/>
      <c r="D58" s="53"/>
      <c r="E58" s="53"/>
      <c r="F58" s="53"/>
      <c r="G58" s="53"/>
      <c r="H58" s="53"/>
      <c r="I58" s="53"/>
      <c r="J58" s="53"/>
      <c r="K58" s="53"/>
      <c r="L58" s="53"/>
      <c r="M58" s="53"/>
      <c r="N58" s="53"/>
      <c r="O58" s="53"/>
      <c r="P58" s="53"/>
      <c r="Q58" s="53"/>
      <c r="R58" s="53"/>
      <c r="S58" s="53"/>
      <c r="T58" s="53"/>
      <c r="U58" s="53"/>
      <c r="V58" s="53"/>
      <c r="W58" s="53"/>
      <c r="X58" s="53"/>
      <c r="Y58" s="53"/>
    </row>
    <row r="59" spans="1:25" ht="15.75" customHeight="1" x14ac:dyDescent="0.25">
      <c r="A59" s="53"/>
      <c r="B59" s="53"/>
      <c r="C59" s="53"/>
      <c r="D59" s="53"/>
      <c r="E59" s="53"/>
      <c r="F59" s="53"/>
      <c r="G59" s="53"/>
      <c r="H59" s="53"/>
      <c r="I59" s="53"/>
      <c r="J59" s="53"/>
      <c r="K59" s="53"/>
      <c r="L59" s="53"/>
      <c r="M59" s="53"/>
      <c r="N59" s="53"/>
      <c r="O59" s="53"/>
      <c r="P59" s="53"/>
      <c r="Q59" s="53"/>
      <c r="R59" s="53"/>
      <c r="S59" s="53"/>
      <c r="T59" s="53"/>
      <c r="U59" s="53"/>
      <c r="V59" s="53"/>
      <c r="W59" s="53"/>
      <c r="X59" s="53"/>
      <c r="Y59" s="53"/>
    </row>
    <row r="60" spans="1:25" ht="15.75" customHeight="1" x14ac:dyDescent="0.25">
      <c r="A60" s="53"/>
      <c r="B60" s="53"/>
      <c r="C60" s="53"/>
      <c r="D60" s="53"/>
      <c r="E60" s="53"/>
      <c r="F60" s="53"/>
      <c r="G60" s="53"/>
      <c r="H60" s="53"/>
      <c r="I60" s="53"/>
      <c r="J60" s="53"/>
      <c r="K60" s="53"/>
      <c r="L60" s="53"/>
      <c r="M60" s="53"/>
      <c r="N60" s="53"/>
      <c r="O60" s="53"/>
      <c r="P60" s="53"/>
      <c r="Q60" s="53"/>
      <c r="R60" s="53"/>
      <c r="S60" s="53"/>
      <c r="T60" s="53"/>
      <c r="U60" s="53"/>
      <c r="V60" s="53"/>
      <c r="W60" s="53"/>
      <c r="X60" s="53"/>
      <c r="Y60" s="53"/>
    </row>
    <row r="61" spans="1:25" ht="15.75" customHeight="1" x14ac:dyDescent="0.25">
      <c r="A61" s="53"/>
      <c r="B61" s="53"/>
      <c r="C61" s="53"/>
      <c r="D61" s="53"/>
      <c r="E61" s="53"/>
      <c r="F61" s="53"/>
      <c r="G61" s="53"/>
      <c r="H61" s="53"/>
      <c r="I61" s="53"/>
      <c r="J61" s="53"/>
      <c r="K61" s="53"/>
      <c r="L61" s="53"/>
      <c r="M61" s="53"/>
      <c r="N61" s="53"/>
      <c r="O61" s="53"/>
      <c r="P61" s="53"/>
      <c r="Q61" s="53"/>
      <c r="R61" s="53"/>
      <c r="S61" s="53"/>
      <c r="T61" s="53"/>
      <c r="U61" s="53"/>
      <c r="V61" s="53"/>
      <c r="W61" s="53"/>
      <c r="X61" s="53"/>
      <c r="Y61" s="53"/>
    </row>
    <row r="62" spans="1:25" ht="15.75" customHeight="1" x14ac:dyDescent="0.25">
      <c r="A62" s="53"/>
      <c r="B62" s="53"/>
      <c r="C62" s="53"/>
      <c r="D62" s="53"/>
      <c r="E62" s="53"/>
      <c r="F62" s="53"/>
      <c r="G62" s="53"/>
      <c r="H62" s="53"/>
      <c r="I62" s="53"/>
      <c r="J62" s="53"/>
      <c r="K62" s="53"/>
      <c r="L62" s="53"/>
      <c r="M62" s="53"/>
      <c r="N62" s="53"/>
      <c r="O62" s="53"/>
      <c r="P62" s="53"/>
      <c r="Q62" s="53"/>
      <c r="R62" s="53"/>
      <c r="S62" s="53"/>
      <c r="T62" s="53"/>
      <c r="U62" s="53"/>
      <c r="V62" s="53"/>
      <c r="W62" s="53"/>
      <c r="X62" s="53"/>
      <c r="Y62" s="53"/>
    </row>
    <row r="63" spans="1:25" ht="15.75" customHeight="1" x14ac:dyDescent="0.25">
      <c r="A63" s="53"/>
      <c r="B63" s="53"/>
      <c r="C63" s="53"/>
      <c r="D63" s="53"/>
      <c r="E63" s="53"/>
      <c r="F63" s="53"/>
      <c r="G63" s="53"/>
      <c r="H63" s="53"/>
      <c r="I63" s="53"/>
      <c r="J63" s="53"/>
      <c r="K63" s="53"/>
      <c r="L63" s="53"/>
      <c r="M63" s="53"/>
      <c r="N63" s="53"/>
      <c r="O63" s="53"/>
      <c r="P63" s="53"/>
      <c r="Q63" s="53"/>
      <c r="R63" s="53"/>
      <c r="S63" s="53"/>
      <c r="T63" s="53"/>
      <c r="U63" s="53"/>
      <c r="V63" s="53"/>
      <c r="W63" s="53"/>
      <c r="X63" s="53"/>
      <c r="Y63" s="53"/>
    </row>
    <row r="64" spans="1:25" ht="15.75" customHeight="1" x14ac:dyDescent="0.25">
      <c r="A64" s="53"/>
      <c r="B64" s="53"/>
      <c r="C64" s="53"/>
      <c r="D64" s="53"/>
      <c r="E64" s="53"/>
      <c r="F64" s="53"/>
      <c r="G64" s="53"/>
      <c r="H64" s="53"/>
      <c r="I64" s="53"/>
      <c r="J64" s="53"/>
      <c r="K64" s="53"/>
      <c r="L64" s="53"/>
      <c r="M64" s="53"/>
      <c r="N64" s="53"/>
      <c r="O64" s="53"/>
      <c r="P64" s="53"/>
      <c r="Q64" s="53"/>
      <c r="R64" s="53"/>
      <c r="S64" s="53"/>
      <c r="T64" s="53"/>
      <c r="U64" s="53"/>
      <c r="V64" s="53"/>
      <c r="W64" s="53"/>
      <c r="X64" s="53"/>
      <c r="Y64" s="53"/>
    </row>
    <row r="65" spans="1:25" ht="15.75" customHeight="1" x14ac:dyDescent="0.25">
      <c r="A65" s="53"/>
      <c r="B65" s="53"/>
      <c r="C65" s="53"/>
      <c r="D65" s="53"/>
      <c r="E65" s="53"/>
      <c r="F65" s="53"/>
      <c r="G65" s="53"/>
      <c r="H65" s="53"/>
      <c r="I65" s="53"/>
      <c r="J65" s="53"/>
      <c r="K65" s="53"/>
      <c r="L65" s="53"/>
      <c r="M65" s="53"/>
      <c r="N65" s="53"/>
      <c r="O65" s="53"/>
      <c r="P65" s="53"/>
      <c r="Q65" s="53"/>
      <c r="R65" s="53"/>
      <c r="S65" s="53"/>
      <c r="T65" s="53"/>
      <c r="U65" s="53"/>
      <c r="V65" s="53"/>
      <c r="W65" s="53"/>
      <c r="X65" s="53"/>
      <c r="Y65" s="53"/>
    </row>
    <row r="66" spans="1:25" ht="15.75" customHeight="1" x14ac:dyDescent="0.25">
      <c r="A66" s="53"/>
      <c r="B66" s="53"/>
      <c r="C66" s="53"/>
      <c r="D66" s="53"/>
      <c r="E66" s="53"/>
      <c r="F66" s="53"/>
      <c r="G66" s="53"/>
      <c r="H66" s="53"/>
      <c r="I66" s="53"/>
      <c r="J66" s="53"/>
      <c r="K66" s="53"/>
      <c r="L66" s="53"/>
      <c r="M66" s="53"/>
      <c r="N66" s="53"/>
      <c r="O66" s="53"/>
      <c r="P66" s="53"/>
      <c r="Q66" s="53"/>
      <c r="R66" s="53"/>
      <c r="S66" s="53"/>
      <c r="T66" s="53"/>
      <c r="U66" s="53"/>
      <c r="V66" s="53"/>
      <c r="W66" s="53"/>
      <c r="X66" s="53"/>
      <c r="Y66" s="53"/>
    </row>
    <row r="67" spans="1:25" ht="15.75" customHeight="1" x14ac:dyDescent="0.25">
      <c r="A67" s="53"/>
      <c r="B67" s="53"/>
      <c r="C67" s="53"/>
      <c r="D67" s="53"/>
      <c r="E67" s="53"/>
      <c r="F67" s="53"/>
      <c r="G67" s="53"/>
      <c r="H67" s="53"/>
      <c r="I67" s="53"/>
      <c r="J67" s="53"/>
      <c r="K67" s="53"/>
      <c r="L67" s="53"/>
      <c r="M67" s="53"/>
      <c r="N67" s="53"/>
      <c r="O67" s="53"/>
      <c r="P67" s="53"/>
      <c r="Q67" s="53"/>
      <c r="R67" s="53"/>
      <c r="S67" s="53"/>
      <c r="T67" s="53"/>
      <c r="U67" s="53"/>
      <c r="V67" s="53"/>
      <c r="W67" s="53"/>
      <c r="X67" s="53"/>
      <c r="Y67" s="53"/>
    </row>
    <row r="68" spans="1:25" ht="15.75" customHeight="1" x14ac:dyDescent="0.25">
      <c r="A68" s="53"/>
      <c r="B68" s="53"/>
      <c r="C68" s="53"/>
      <c r="D68" s="53"/>
      <c r="E68" s="53"/>
      <c r="F68" s="53"/>
      <c r="G68" s="53"/>
      <c r="H68" s="53"/>
      <c r="I68" s="53"/>
      <c r="J68" s="53"/>
      <c r="K68" s="53"/>
      <c r="L68" s="53"/>
      <c r="M68" s="53"/>
      <c r="N68" s="53"/>
      <c r="O68" s="53"/>
      <c r="P68" s="53"/>
      <c r="Q68" s="53"/>
      <c r="R68" s="53"/>
      <c r="S68" s="53"/>
      <c r="T68" s="53"/>
      <c r="U68" s="53"/>
      <c r="V68" s="53"/>
      <c r="W68" s="53"/>
      <c r="X68" s="53"/>
      <c r="Y68" s="53"/>
    </row>
    <row r="69" spans="1:25" ht="15.75" customHeight="1" x14ac:dyDescent="0.25">
      <c r="A69" s="53"/>
      <c r="B69" s="53"/>
      <c r="C69" s="53"/>
      <c r="D69" s="53"/>
      <c r="E69" s="53"/>
      <c r="F69" s="53"/>
      <c r="G69" s="53"/>
      <c r="H69" s="53"/>
      <c r="I69" s="53"/>
      <c r="J69" s="53"/>
      <c r="K69" s="53"/>
      <c r="L69" s="53"/>
      <c r="M69" s="53"/>
      <c r="N69" s="53"/>
      <c r="O69" s="53"/>
      <c r="P69" s="53"/>
      <c r="Q69" s="53"/>
      <c r="R69" s="53"/>
      <c r="S69" s="53"/>
      <c r="T69" s="53"/>
      <c r="U69" s="53"/>
      <c r="V69" s="53"/>
      <c r="W69" s="53"/>
      <c r="X69" s="53"/>
      <c r="Y69" s="53"/>
    </row>
    <row r="70" spans="1:25" ht="15.75" customHeight="1" x14ac:dyDescent="0.25">
      <c r="A70" s="53"/>
      <c r="B70" s="53"/>
      <c r="C70" s="53"/>
      <c r="D70" s="53"/>
      <c r="E70" s="53"/>
      <c r="F70" s="53"/>
      <c r="G70" s="53"/>
      <c r="H70" s="53"/>
      <c r="I70" s="53"/>
      <c r="J70" s="53"/>
      <c r="K70" s="53"/>
      <c r="L70" s="53"/>
      <c r="M70" s="53"/>
      <c r="N70" s="53"/>
      <c r="O70" s="53"/>
      <c r="P70" s="53"/>
      <c r="Q70" s="53"/>
      <c r="R70" s="53"/>
      <c r="S70" s="53"/>
      <c r="T70" s="53"/>
      <c r="U70" s="53"/>
      <c r="V70" s="53"/>
      <c r="W70" s="53"/>
      <c r="X70" s="53"/>
      <c r="Y70" s="53"/>
    </row>
    <row r="71" spans="1:25" ht="15.75" customHeight="1" x14ac:dyDescent="0.25">
      <c r="A71" s="53"/>
      <c r="B71" s="53"/>
      <c r="C71" s="53"/>
      <c r="D71" s="53"/>
      <c r="E71" s="53"/>
      <c r="F71" s="53"/>
      <c r="G71" s="53"/>
      <c r="H71" s="53"/>
      <c r="I71" s="53"/>
      <c r="J71" s="53"/>
      <c r="K71" s="53"/>
      <c r="L71" s="53"/>
      <c r="M71" s="53"/>
      <c r="N71" s="53"/>
      <c r="O71" s="53"/>
      <c r="P71" s="53"/>
      <c r="Q71" s="53"/>
      <c r="R71" s="53"/>
      <c r="S71" s="53"/>
      <c r="T71" s="53"/>
      <c r="U71" s="53"/>
      <c r="V71" s="53"/>
      <c r="W71" s="53"/>
      <c r="X71" s="53"/>
      <c r="Y71" s="53"/>
    </row>
    <row r="72" spans="1:25" ht="15.75" customHeight="1" x14ac:dyDescent="0.25">
      <c r="A72" s="53"/>
      <c r="B72" s="53"/>
      <c r="C72" s="53"/>
      <c r="D72" s="53"/>
      <c r="E72" s="53"/>
      <c r="F72" s="53"/>
      <c r="G72" s="53"/>
      <c r="H72" s="53"/>
      <c r="I72" s="53"/>
      <c r="J72" s="53"/>
      <c r="K72" s="53"/>
      <c r="L72" s="53"/>
      <c r="M72" s="53"/>
      <c r="N72" s="53"/>
      <c r="O72" s="53"/>
      <c r="P72" s="53"/>
      <c r="Q72" s="53"/>
      <c r="R72" s="53"/>
      <c r="S72" s="53"/>
      <c r="T72" s="53"/>
      <c r="U72" s="53"/>
      <c r="V72" s="53"/>
      <c r="W72" s="53"/>
      <c r="X72" s="53"/>
      <c r="Y72" s="53"/>
    </row>
    <row r="73" spans="1:25" ht="15.75" customHeight="1" x14ac:dyDescent="0.25">
      <c r="A73" s="53"/>
      <c r="B73" s="53"/>
      <c r="C73" s="53"/>
      <c r="D73" s="53"/>
      <c r="E73" s="53"/>
      <c r="F73" s="53"/>
      <c r="G73" s="53"/>
      <c r="H73" s="53"/>
      <c r="I73" s="53"/>
      <c r="J73" s="53"/>
      <c r="K73" s="53"/>
      <c r="L73" s="53"/>
      <c r="M73" s="53"/>
      <c r="N73" s="53"/>
      <c r="O73" s="53"/>
      <c r="P73" s="53"/>
      <c r="Q73" s="53"/>
      <c r="R73" s="53"/>
      <c r="S73" s="53"/>
      <c r="T73" s="53"/>
      <c r="U73" s="53"/>
      <c r="V73" s="53"/>
      <c r="W73" s="53"/>
      <c r="X73" s="53"/>
      <c r="Y73" s="53"/>
    </row>
    <row r="74" spans="1:25" ht="15.75" customHeight="1" x14ac:dyDescent="0.25">
      <c r="A74" s="53"/>
      <c r="B74" s="53"/>
      <c r="C74" s="53"/>
      <c r="D74" s="53"/>
      <c r="E74" s="53"/>
      <c r="F74" s="53"/>
      <c r="G74" s="53"/>
      <c r="H74" s="53"/>
      <c r="I74" s="53"/>
      <c r="J74" s="53"/>
      <c r="K74" s="53"/>
      <c r="L74" s="53"/>
      <c r="M74" s="53"/>
      <c r="N74" s="53"/>
      <c r="O74" s="53"/>
      <c r="P74" s="53"/>
      <c r="Q74" s="53"/>
      <c r="R74" s="53"/>
      <c r="S74" s="53"/>
      <c r="T74" s="53"/>
      <c r="U74" s="53"/>
      <c r="V74" s="53"/>
      <c r="W74" s="53"/>
      <c r="X74" s="53"/>
      <c r="Y74" s="53"/>
    </row>
    <row r="75" spans="1:25" ht="15.75" customHeight="1" x14ac:dyDescent="0.25">
      <c r="A75" s="53"/>
      <c r="B75" s="53"/>
      <c r="C75" s="53"/>
      <c r="D75" s="53"/>
      <c r="E75" s="53"/>
      <c r="F75" s="53"/>
      <c r="G75" s="53"/>
      <c r="H75" s="53"/>
      <c r="I75" s="53"/>
      <c r="J75" s="53"/>
      <c r="K75" s="53"/>
      <c r="L75" s="53"/>
      <c r="M75" s="53"/>
      <c r="N75" s="53"/>
      <c r="O75" s="53"/>
      <c r="P75" s="53"/>
      <c r="Q75" s="53"/>
      <c r="R75" s="53"/>
      <c r="S75" s="53"/>
      <c r="T75" s="53"/>
      <c r="U75" s="53"/>
      <c r="V75" s="53"/>
      <c r="W75" s="53"/>
      <c r="X75" s="53"/>
      <c r="Y75" s="53"/>
    </row>
    <row r="76" spans="1:25" ht="15.75" customHeight="1" x14ac:dyDescent="0.25">
      <c r="A76" s="53"/>
      <c r="B76" s="53"/>
      <c r="C76" s="53"/>
      <c r="D76" s="53"/>
      <c r="E76" s="53"/>
      <c r="F76" s="53"/>
      <c r="G76" s="53"/>
      <c r="H76" s="53"/>
      <c r="I76" s="53"/>
      <c r="J76" s="53"/>
      <c r="K76" s="53"/>
      <c r="L76" s="53"/>
      <c r="M76" s="53"/>
      <c r="N76" s="53"/>
      <c r="O76" s="53"/>
      <c r="P76" s="53"/>
      <c r="Q76" s="53"/>
      <c r="R76" s="53"/>
      <c r="S76" s="53"/>
      <c r="T76" s="53"/>
      <c r="U76" s="53"/>
      <c r="V76" s="53"/>
      <c r="W76" s="53"/>
      <c r="X76" s="53"/>
      <c r="Y76" s="53"/>
    </row>
    <row r="77" spans="1:25" ht="15.75" customHeight="1" x14ac:dyDescent="0.25">
      <c r="A77" s="53"/>
      <c r="B77" s="53"/>
      <c r="C77" s="53"/>
      <c r="D77" s="53"/>
      <c r="E77" s="53"/>
      <c r="F77" s="53"/>
      <c r="G77" s="53"/>
      <c r="H77" s="53"/>
      <c r="I77" s="53"/>
      <c r="J77" s="53"/>
      <c r="K77" s="53"/>
      <c r="L77" s="53"/>
      <c r="M77" s="53"/>
      <c r="N77" s="53"/>
      <c r="O77" s="53"/>
      <c r="P77" s="53"/>
      <c r="Q77" s="53"/>
      <c r="R77" s="53"/>
      <c r="S77" s="53"/>
      <c r="T77" s="53"/>
      <c r="U77" s="53"/>
      <c r="V77" s="53"/>
      <c r="W77" s="53"/>
      <c r="X77" s="53"/>
      <c r="Y77" s="53"/>
    </row>
    <row r="78" spans="1:25" ht="15.75" customHeight="1" x14ac:dyDescent="0.25">
      <c r="A78" s="53"/>
      <c r="B78" s="53"/>
      <c r="C78" s="53"/>
      <c r="D78" s="53"/>
      <c r="E78" s="53"/>
      <c r="F78" s="53"/>
      <c r="G78" s="53"/>
      <c r="H78" s="53"/>
      <c r="I78" s="53"/>
      <c r="J78" s="53"/>
      <c r="K78" s="53"/>
      <c r="L78" s="53"/>
      <c r="M78" s="53"/>
      <c r="N78" s="53"/>
      <c r="O78" s="53"/>
      <c r="P78" s="53"/>
      <c r="Q78" s="53"/>
      <c r="R78" s="53"/>
      <c r="S78" s="53"/>
      <c r="T78" s="53"/>
      <c r="U78" s="53"/>
      <c r="V78" s="53"/>
      <c r="W78" s="53"/>
      <c r="X78" s="53"/>
      <c r="Y78" s="53"/>
    </row>
    <row r="79" spans="1:25" ht="15.75" customHeight="1" x14ac:dyDescent="0.25">
      <c r="A79" s="53"/>
      <c r="B79" s="53"/>
      <c r="C79" s="53"/>
      <c r="D79" s="53"/>
      <c r="E79" s="53"/>
      <c r="F79" s="53"/>
      <c r="G79" s="53"/>
      <c r="H79" s="53"/>
      <c r="I79" s="53"/>
      <c r="J79" s="53"/>
      <c r="K79" s="53"/>
      <c r="L79" s="53"/>
      <c r="M79" s="53"/>
      <c r="N79" s="53"/>
      <c r="O79" s="53"/>
      <c r="P79" s="53"/>
      <c r="Q79" s="53"/>
      <c r="R79" s="53"/>
      <c r="S79" s="53"/>
      <c r="T79" s="53"/>
      <c r="U79" s="53"/>
      <c r="V79" s="53"/>
      <c r="W79" s="53"/>
      <c r="X79" s="53"/>
      <c r="Y79" s="53"/>
    </row>
    <row r="80" spans="1:25" ht="15.75" customHeight="1" x14ac:dyDescent="0.25">
      <c r="A80" s="53"/>
      <c r="B80" s="53"/>
      <c r="C80" s="53"/>
      <c r="D80" s="53"/>
      <c r="E80" s="53"/>
      <c r="F80" s="53"/>
      <c r="G80" s="53"/>
      <c r="H80" s="53"/>
      <c r="I80" s="53"/>
      <c r="J80" s="53"/>
      <c r="K80" s="53"/>
      <c r="L80" s="53"/>
      <c r="M80" s="53"/>
      <c r="N80" s="53"/>
      <c r="O80" s="53"/>
      <c r="P80" s="53"/>
      <c r="Q80" s="53"/>
      <c r="R80" s="53"/>
      <c r="S80" s="53"/>
      <c r="T80" s="53"/>
      <c r="U80" s="53"/>
      <c r="V80" s="53"/>
      <c r="W80" s="53"/>
      <c r="X80" s="53"/>
      <c r="Y80" s="53"/>
    </row>
    <row r="81" spans="1:25" ht="15.75" customHeight="1" x14ac:dyDescent="0.25">
      <c r="A81" s="53"/>
      <c r="B81" s="53"/>
      <c r="C81" s="53"/>
      <c r="D81" s="53"/>
      <c r="E81" s="53"/>
      <c r="F81" s="53"/>
      <c r="G81" s="53"/>
      <c r="H81" s="53"/>
      <c r="I81" s="53"/>
      <c r="J81" s="53"/>
      <c r="K81" s="53"/>
      <c r="L81" s="53"/>
      <c r="M81" s="53"/>
      <c r="N81" s="53"/>
      <c r="O81" s="53"/>
      <c r="P81" s="53"/>
      <c r="Q81" s="53"/>
      <c r="R81" s="53"/>
      <c r="S81" s="53"/>
      <c r="T81" s="53"/>
      <c r="U81" s="53"/>
      <c r="V81" s="53"/>
      <c r="W81" s="53"/>
      <c r="X81" s="53"/>
      <c r="Y81" s="53"/>
    </row>
    <row r="82" spans="1:25" ht="15.75" customHeight="1" x14ac:dyDescent="0.25">
      <c r="A82" s="53"/>
      <c r="B82" s="53"/>
      <c r="C82" s="53"/>
      <c r="D82" s="53"/>
      <c r="E82" s="53"/>
      <c r="F82" s="53"/>
      <c r="G82" s="53"/>
      <c r="H82" s="53"/>
      <c r="I82" s="53"/>
      <c r="J82" s="53"/>
      <c r="K82" s="53"/>
      <c r="L82" s="53"/>
      <c r="M82" s="53"/>
      <c r="N82" s="53"/>
      <c r="O82" s="53"/>
      <c r="P82" s="53"/>
      <c r="Q82" s="53"/>
      <c r="R82" s="53"/>
      <c r="S82" s="53"/>
      <c r="T82" s="53"/>
      <c r="U82" s="53"/>
      <c r="V82" s="53"/>
      <c r="W82" s="53"/>
      <c r="X82" s="53"/>
      <c r="Y82" s="53"/>
    </row>
    <row r="83" spans="1:25" ht="15.75" customHeight="1" x14ac:dyDescent="0.25">
      <c r="A83" s="53"/>
      <c r="B83" s="53"/>
      <c r="C83" s="53"/>
      <c r="D83" s="53"/>
      <c r="E83" s="53"/>
      <c r="F83" s="53"/>
      <c r="G83" s="53"/>
      <c r="H83" s="53"/>
      <c r="I83" s="53"/>
      <c r="J83" s="53"/>
      <c r="K83" s="53"/>
      <c r="L83" s="53"/>
      <c r="M83" s="53"/>
      <c r="N83" s="53"/>
      <c r="O83" s="53"/>
      <c r="P83" s="53"/>
      <c r="Q83" s="53"/>
      <c r="R83" s="53"/>
      <c r="S83" s="53"/>
      <c r="T83" s="53"/>
      <c r="U83" s="53"/>
      <c r="V83" s="53"/>
      <c r="W83" s="53"/>
      <c r="X83" s="53"/>
      <c r="Y83" s="53"/>
    </row>
    <row r="84" spans="1:25" ht="15.75" customHeight="1" x14ac:dyDescent="0.25">
      <c r="A84" s="53"/>
      <c r="B84" s="53"/>
      <c r="C84" s="53"/>
      <c r="D84" s="53"/>
      <c r="E84" s="53"/>
      <c r="F84" s="53"/>
      <c r="G84" s="53"/>
      <c r="H84" s="53"/>
      <c r="I84" s="53"/>
      <c r="J84" s="53"/>
      <c r="K84" s="53"/>
      <c r="L84" s="53"/>
      <c r="M84" s="53"/>
      <c r="N84" s="53"/>
      <c r="O84" s="53"/>
      <c r="P84" s="53"/>
      <c r="Q84" s="53"/>
      <c r="R84" s="53"/>
      <c r="S84" s="53"/>
      <c r="T84" s="53"/>
      <c r="U84" s="53"/>
      <c r="V84" s="53"/>
      <c r="W84" s="53"/>
      <c r="X84" s="53"/>
      <c r="Y84" s="53"/>
    </row>
    <row r="85" spans="1:25" ht="15.75" customHeight="1" x14ac:dyDescent="0.25">
      <c r="A85" s="53"/>
      <c r="B85" s="53"/>
      <c r="C85" s="53"/>
      <c r="D85" s="53"/>
      <c r="E85" s="53"/>
      <c r="F85" s="53"/>
      <c r="G85" s="53"/>
      <c r="H85" s="53"/>
      <c r="I85" s="53"/>
      <c r="J85" s="53"/>
      <c r="K85" s="53"/>
      <c r="L85" s="53"/>
      <c r="M85" s="53"/>
      <c r="N85" s="53"/>
      <c r="O85" s="53"/>
      <c r="P85" s="53"/>
      <c r="Q85" s="53"/>
      <c r="R85" s="53"/>
      <c r="S85" s="53"/>
      <c r="T85" s="53"/>
      <c r="U85" s="53"/>
      <c r="V85" s="53"/>
      <c r="W85" s="53"/>
      <c r="X85" s="53"/>
      <c r="Y85" s="53"/>
    </row>
    <row r="86" spans="1:25" ht="15.75" customHeight="1" x14ac:dyDescent="0.25">
      <c r="A86" s="53"/>
      <c r="B86" s="53"/>
      <c r="C86" s="53"/>
      <c r="D86" s="53"/>
      <c r="E86" s="53"/>
      <c r="F86" s="53"/>
      <c r="G86" s="53"/>
      <c r="H86" s="53"/>
      <c r="I86" s="53"/>
      <c r="J86" s="53"/>
      <c r="K86" s="53"/>
      <c r="L86" s="53"/>
      <c r="M86" s="53"/>
      <c r="N86" s="53"/>
      <c r="O86" s="53"/>
      <c r="P86" s="53"/>
      <c r="Q86" s="53"/>
      <c r="R86" s="53"/>
      <c r="S86" s="53"/>
      <c r="T86" s="53"/>
      <c r="U86" s="53"/>
      <c r="V86" s="53"/>
      <c r="W86" s="53"/>
      <c r="X86" s="53"/>
      <c r="Y86" s="53"/>
    </row>
    <row r="87" spans="1:25" ht="15.75" customHeight="1" x14ac:dyDescent="0.25">
      <c r="A87" s="53"/>
      <c r="B87" s="53"/>
      <c r="C87" s="53"/>
      <c r="D87" s="53"/>
      <c r="E87" s="53"/>
      <c r="F87" s="53"/>
      <c r="G87" s="53"/>
      <c r="H87" s="53"/>
      <c r="I87" s="53"/>
      <c r="J87" s="53"/>
      <c r="K87" s="53"/>
      <c r="L87" s="53"/>
      <c r="M87" s="53"/>
      <c r="N87" s="53"/>
      <c r="O87" s="53"/>
      <c r="P87" s="53"/>
      <c r="Q87" s="53"/>
      <c r="R87" s="53"/>
      <c r="S87" s="53"/>
      <c r="T87" s="53"/>
      <c r="U87" s="53"/>
      <c r="V87" s="53"/>
      <c r="W87" s="53"/>
      <c r="X87" s="53"/>
      <c r="Y87" s="53"/>
    </row>
    <row r="88" spans="1:25" ht="15.75" customHeight="1" x14ac:dyDescent="0.25">
      <c r="A88" s="53"/>
      <c r="B88" s="53"/>
      <c r="C88" s="53"/>
      <c r="D88" s="53"/>
      <c r="E88" s="53"/>
      <c r="F88" s="53"/>
      <c r="G88" s="53"/>
      <c r="H88" s="53"/>
      <c r="I88" s="53"/>
      <c r="J88" s="53"/>
      <c r="K88" s="53"/>
      <c r="L88" s="53"/>
      <c r="M88" s="53"/>
      <c r="N88" s="53"/>
      <c r="O88" s="53"/>
      <c r="P88" s="53"/>
      <c r="Q88" s="53"/>
      <c r="R88" s="53"/>
      <c r="S88" s="53"/>
      <c r="T88" s="53"/>
      <c r="U88" s="53"/>
      <c r="V88" s="53"/>
      <c r="W88" s="53"/>
      <c r="X88" s="53"/>
      <c r="Y88" s="53"/>
    </row>
    <row r="89" spans="1:25" ht="15.75" customHeight="1" x14ac:dyDescent="0.25">
      <c r="A89" s="53"/>
      <c r="B89" s="53"/>
      <c r="C89" s="53"/>
      <c r="D89" s="53"/>
      <c r="E89" s="53"/>
      <c r="F89" s="53"/>
      <c r="G89" s="53"/>
      <c r="H89" s="53"/>
      <c r="I89" s="53"/>
      <c r="J89" s="53"/>
      <c r="K89" s="53"/>
      <c r="L89" s="53"/>
      <c r="M89" s="53"/>
      <c r="N89" s="53"/>
      <c r="O89" s="53"/>
      <c r="P89" s="53"/>
      <c r="Q89" s="53"/>
      <c r="R89" s="53"/>
      <c r="S89" s="53"/>
      <c r="T89" s="53"/>
      <c r="U89" s="53"/>
      <c r="V89" s="53"/>
      <c r="W89" s="53"/>
      <c r="X89" s="53"/>
      <c r="Y89" s="53"/>
    </row>
    <row r="90" spans="1:25" ht="15.75" customHeight="1" x14ac:dyDescent="0.25">
      <c r="A90" s="53"/>
      <c r="B90" s="53"/>
      <c r="C90" s="53"/>
      <c r="D90" s="53"/>
      <c r="E90" s="53"/>
      <c r="F90" s="53"/>
      <c r="G90" s="53"/>
      <c r="H90" s="53"/>
      <c r="I90" s="53"/>
      <c r="J90" s="53"/>
      <c r="K90" s="53"/>
      <c r="L90" s="53"/>
      <c r="M90" s="53"/>
      <c r="N90" s="53"/>
      <c r="O90" s="53"/>
      <c r="P90" s="53"/>
      <c r="Q90" s="53"/>
      <c r="R90" s="53"/>
      <c r="S90" s="53"/>
      <c r="T90" s="53"/>
      <c r="U90" s="53"/>
      <c r="V90" s="53"/>
      <c r="W90" s="53"/>
      <c r="X90" s="53"/>
      <c r="Y90" s="53"/>
    </row>
    <row r="91" spans="1:25" ht="15.75" customHeight="1" x14ac:dyDescent="0.25">
      <c r="A91" s="53"/>
      <c r="B91" s="53"/>
      <c r="C91" s="53"/>
      <c r="D91" s="53"/>
      <c r="E91" s="53"/>
      <c r="F91" s="53"/>
      <c r="G91" s="53"/>
      <c r="H91" s="53"/>
      <c r="I91" s="53"/>
      <c r="J91" s="53"/>
      <c r="K91" s="53"/>
      <c r="L91" s="53"/>
      <c r="M91" s="53"/>
      <c r="N91" s="53"/>
      <c r="O91" s="53"/>
      <c r="P91" s="53"/>
      <c r="Q91" s="53"/>
      <c r="R91" s="53"/>
      <c r="S91" s="53"/>
      <c r="T91" s="53"/>
      <c r="U91" s="53"/>
      <c r="V91" s="53"/>
      <c r="W91" s="53"/>
      <c r="X91" s="53"/>
      <c r="Y91" s="53"/>
    </row>
    <row r="92" spans="1:25" ht="15.75" customHeight="1" x14ac:dyDescent="0.25">
      <c r="A92" s="53"/>
      <c r="B92" s="53"/>
      <c r="C92" s="53"/>
      <c r="D92" s="53"/>
      <c r="E92" s="53"/>
      <c r="F92" s="53"/>
      <c r="G92" s="53"/>
      <c r="H92" s="53"/>
      <c r="I92" s="53"/>
      <c r="J92" s="53"/>
      <c r="K92" s="53"/>
      <c r="L92" s="53"/>
      <c r="M92" s="53"/>
      <c r="N92" s="53"/>
      <c r="O92" s="53"/>
      <c r="P92" s="53"/>
      <c r="Q92" s="53"/>
      <c r="R92" s="53"/>
      <c r="S92" s="53"/>
      <c r="T92" s="53"/>
      <c r="U92" s="53"/>
      <c r="V92" s="53"/>
      <c r="W92" s="53"/>
      <c r="X92" s="53"/>
      <c r="Y92" s="53"/>
    </row>
    <row r="93" spans="1:25" ht="15.75" customHeight="1" x14ac:dyDescent="0.25">
      <c r="A93" s="53"/>
      <c r="B93" s="53"/>
      <c r="C93" s="53"/>
      <c r="D93" s="53"/>
      <c r="E93" s="53"/>
      <c r="F93" s="53"/>
      <c r="G93" s="53"/>
      <c r="H93" s="53"/>
      <c r="I93" s="53"/>
      <c r="J93" s="53"/>
      <c r="K93" s="53"/>
      <c r="L93" s="53"/>
      <c r="M93" s="53"/>
      <c r="N93" s="53"/>
      <c r="O93" s="53"/>
      <c r="P93" s="53"/>
      <c r="Q93" s="53"/>
      <c r="R93" s="53"/>
      <c r="S93" s="53"/>
      <c r="T93" s="53"/>
      <c r="U93" s="53"/>
      <c r="V93" s="53"/>
      <c r="W93" s="53"/>
      <c r="X93" s="53"/>
      <c r="Y93" s="53"/>
    </row>
    <row r="94" spans="1:25" ht="15.75" customHeight="1" x14ac:dyDescent="0.25">
      <c r="A94" s="53"/>
      <c r="B94" s="53"/>
      <c r="C94" s="53"/>
      <c r="D94" s="53"/>
      <c r="E94" s="53"/>
      <c r="F94" s="53"/>
      <c r="G94" s="53"/>
      <c r="H94" s="53"/>
      <c r="I94" s="53"/>
      <c r="J94" s="53"/>
      <c r="K94" s="53"/>
      <c r="L94" s="53"/>
      <c r="M94" s="53"/>
      <c r="N94" s="53"/>
      <c r="O94" s="53"/>
      <c r="P94" s="53"/>
      <c r="Q94" s="53"/>
      <c r="R94" s="53"/>
      <c r="S94" s="53"/>
      <c r="T94" s="53"/>
      <c r="U94" s="53"/>
      <c r="V94" s="53"/>
      <c r="W94" s="53"/>
      <c r="X94" s="53"/>
      <c r="Y94" s="53"/>
    </row>
    <row r="95" spans="1:25" ht="15.75" customHeight="1" x14ac:dyDescent="0.25">
      <c r="A95" s="53"/>
      <c r="B95" s="53"/>
      <c r="C95" s="53"/>
      <c r="D95" s="53"/>
      <c r="E95" s="53"/>
      <c r="F95" s="53"/>
      <c r="G95" s="53"/>
      <c r="H95" s="53"/>
      <c r="I95" s="53"/>
      <c r="J95" s="53"/>
      <c r="K95" s="53"/>
      <c r="L95" s="53"/>
      <c r="M95" s="53"/>
      <c r="N95" s="53"/>
      <c r="O95" s="53"/>
      <c r="P95" s="53"/>
      <c r="Q95" s="53"/>
      <c r="R95" s="53"/>
      <c r="S95" s="53"/>
      <c r="T95" s="53"/>
      <c r="U95" s="53"/>
      <c r="V95" s="53"/>
      <c r="W95" s="53"/>
      <c r="X95" s="53"/>
      <c r="Y95" s="53"/>
    </row>
    <row r="96" spans="1:25" ht="15.75" customHeight="1" x14ac:dyDescent="0.25">
      <c r="A96" s="53"/>
      <c r="B96" s="53"/>
      <c r="C96" s="53"/>
      <c r="D96" s="53"/>
      <c r="E96" s="53"/>
      <c r="F96" s="53"/>
      <c r="G96" s="53"/>
      <c r="H96" s="53"/>
      <c r="I96" s="53"/>
      <c r="J96" s="53"/>
      <c r="K96" s="53"/>
      <c r="L96" s="53"/>
      <c r="M96" s="53"/>
      <c r="N96" s="53"/>
      <c r="O96" s="53"/>
      <c r="P96" s="53"/>
      <c r="Q96" s="53"/>
      <c r="R96" s="53"/>
      <c r="S96" s="53"/>
      <c r="T96" s="53"/>
      <c r="U96" s="53"/>
      <c r="V96" s="53"/>
      <c r="W96" s="53"/>
      <c r="X96" s="53"/>
      <c r="Y96" s="53"/>
    </row>
    <row r="97" spans="1:25" ht="15.75" customHeight="1" x14ac:dyDescent="0.25">
      <c r="A97" s="53"/>
      <c r="B97" s="53"/>
      <c r="C97" s="53"/>
      <c r="D97" s="53"/>
      <c r="E97" s="53"/>
      <c r="F97" s="53"/>
      <c r="G97" s="53"/>
      <c r="H97" s="53"/>
      <c r="I97" s="53"/>
      <c r="J97" s="53"/>
      <c r="K97" s="53"/>
      <c r="L97" s="53"/>
      <c r="M97" s="53"/>
      <c r="N97" s="53"/>
      <c r="O97" s="53"/>
      <c r="P97" s="53"/>
      <c r="Q97" s="53"/>
      <c r="R97" s="53"/>
      <c r="S97" s="53"/>
      <c r="T97" s="53"/>
      <c r="U97" s="53"/>
      <c r="V97" s="53"/>
      <c r="W97" s="53"/>
      <c r="X97" s="53"/>
      <c r="Y97" s="53"/>
    </row>
    <row r="98" spans="1:25" ht="15.75" customHeight="1" x14ac:dyDescent="0.25">
      <c r="A98" s="53"/>
      <c r="B98" s="53"/>
      <c r="C98" s="53"/>
      <c r="D98" s="53"/>
      <c r="E98" s="53"/>
      <c r="F98" s="53"/>
      <c r="G98" s="53"/>
      <c r="H98" s="53"/>
      <c r="I98" s="53"/>
      <c r="J98" s="53"/>
      <c r="K98" s="53"/>
      <c r="L98" s="53"/>
      <c r="M98" s="53"/>
      <c r="N98" s="53"/>
      <c r="O98" s="53"/>
      <c r="P98" s="53"/>
      <c r="Q98" s="53"/>
      <c r="R98" s="53"/>
      <c r="S98" s="53"/>
      <c r="T98" s="53"/>
      <c r="U98" s="53"/>
      <c r="V98" s="53"/>
      <c r="W98" s="53"/>
      <c r="X98" s="53"/>
      <c r="Y98" s="53"/>
    </row>
    <row r="99" spans="1:25" ht="15.75" customHeight="1" x14ac:dyDescent="0.25">
      <c r="A99" s="53"/>
      <c r="B99" s="5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5.75" customHeight="1" x14ac:dyDescent="0.2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5.75" customHeight="1" x14ac:dyDescent="0.2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5.75" customHeight="1" x14ac:dyDescent="0.2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row r="103" spans="1:25" ht="15.75" customHeight="1" x14ac:dyDescent="0.25">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ht="15.75" customHeight="1" x14ac:dyDescent="0.25">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row>
    <row r="105" spans="1:25" ht="15.75" customHeight="1" x14ac:dyDescent="0.25">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row>
    <row r="106" spans="1:25" ht="15.75" customHeight="1" x14ac:dyDescent="0.2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row>
    <row r="107" spans="1:25" ht="15.75" customHeight="1" x14ac:dyDescent="0.25">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row>
    <row r="108" spans="1:25" ht="15.75" customHeight="1" x14ac:dyDescent="0.25">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row>
    <row r="109" spans="1:25" ht="15.75" customHeight="1" x14ac:dyDescent="0.25">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row>
    <row r="110" spans="1:25" ht="15.75" customHeight="1" x14ac:dyDescent="0.2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row>
    <row r="111" spans="1:25" ht="15.75" customHeight="1" x14ac:dyDescent="0.25">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row>
    <row r="112" spans="1:25" ht="15.75" customHeight="1" x14ac:dyDescent="0.25">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row>
    <row r="113" spans="1:25" ht="15.75" customHeight="1" x14ac:dyDescent="0.2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row>
    <row r="114" spans="1:25" ht="15.75" customHeight="1" x14ac:dyDescent="0.2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row>
    <row r="115" spans="1:25" ht="15.75" customHeight="1" x14ac:dyDescent="0.2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row>
    <row r="116" spans="1:25" ht="15.75" customHeight="1" x14ac:dyDescent="0.2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row>
    <row r="117" spans="1:25" ht="15.75" customHeight="1" x14ac:dyDescent="0.2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row>
    <row r="118" spans="1:25" ht="15.75" customHeight="1" x14ac:dyDescent="0.2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row>
    <row r="119" spans="1:25" ht="15.75" customHeight="1" x14ac:dyDescent="0.2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row>
    <row r="120" spans="1:25" ht="15.75" customHeight="1" x14ac:dyDescent="0.2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row>
    <row r="121" spans="1:25" ht="15.75" customHeight="1" x14ac:dyDescent="0.2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row>
    <row r="122" spans="1:25" ht="15.75" customHeight="1" x14ac:dyDescent="0.2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row>
    <row r="123" spans="1:25" ht="15.75" customHeight="1" x14ac:dyDescent="0.2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row>
    <row r="124" spans="1:25" ht="15.75" customHeight="1" x14ac:dyDescent="0.2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row>
    <row r="125" spans="1:25" ht="15.75" customHeight="1" x14ac:dyDescent="0.2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row>
    <row r="126" spans="1:25" ht="15.75" customHeight="1" x14ac:dyDescent="0.2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row>
    <row r="127" spans="1:25" ht="15.75" customHeight="1" x14ac:dyDescent="0.2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row>
    <row r="128" spans="1:25" ht="15.75" customHeight="1" x14ac:dyDescent="0.2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row>
    <row r="129" spans="1:25" ht="15.75" customHeight="1" x14ac:dyDescent="0.2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row>
    <row r="130" spans="1:25" ht="15.75" customHeight="1" x14ac:dyDescent="0.25">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row>
    <row r="131" spans="1:25" ht="15.75" customHeight="1" x14ac:dyDescent="0.25">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row>
    <row r="132" spans="1:25" ht="15.75" customHeight="1" x14ac:dyDescent="0.2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row>
    <row r="133" spans="1:25" ht="15.75" customHeight="1" x14ac:dyDescent="0.25">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row>
    <row r="134" spans="1:25" ht="15.75" customHeight="1" x14ac:dyDescent="0.25">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row>
    <row r="135" spans="1:25" ht="15.75" customHeight="1" x14ac:dyDescent="0.25">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row>
    <row r="136" spans="1:25" ht="15.75" customHeight="1" x14ac:dyDescent="0.25">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row>
    <row r="137" spans="1:25" ht="15.75" customHeight="1" x14ac:dyDescent="0.25">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row>
    <row r="138" spans="1:25" ht="15.75" customHeight="1" x14ac:dyDescent="0.25">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row>
    <row r="139" spans="1:25" ht="15.75" customHeight="1" x14ac:dyDescent="0.25">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row>
    <row r="140" spans="1:25" ht="15.75" customHeight="1" x14ac:dyDescent="0.25">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row>
    <row r="141" spans="1:25" ht="15.75" customHeight="1" x14ac:dyDescent="0.25">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row>
    <row r="142" spans="1:25" ht="15.75" customHeight="1" x14ac:dyDescent="0.25">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row>
    <row r="143" spans="1:25" ht="15.75" customHeight="1" x14ac:dyDescent="0.25">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row>
    <row r="144" spans="1:25" ht="15.75" customHeight="1" x14ac:dyDescent="0.25">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row>
    <row r="145" spans="1:25" ht="15.75" customHeight="1" x14ac:dyDescent="0.25">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row>
    <row r="146" spans="1:25" ht="15.75" customHeight="1" x14ac:dyDescent="0.25">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row>
    <row r="147" spans="1:25" ht="15.75" customHeight="1" x14ac:dyDescent="0.2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row>
    <row r="148" spans="1:25" ht="15.75" customHeight="1" x14ac:dyDescent="0.25">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row>
    <row r="149" spans="1:25" ht="15.75" customHeight="1" x14ac:dyDescent="0.25">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row>
    <row r="150" spans="1:25" ht="15.75" customHeight="1" x14ac:dyDescent="0.25">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row>
    <row r="151" spans="1:25" ht="15.75" customHeight="1" x14ac:dyDescent="0.25">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row>
    <row r="152" spans="1:25" ht="15.75" customHeight="1" x14ac:dyDescent="0.25">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row>
    <row r="153" spans="1:25" ht="15.75" customHeight="1" x14ac:dyDescent="0.25">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row>
    <row r="154" spans="1:25" ht="15.75" customHeight="1" x14ac:dyDescent="0.2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row>
    <row r="155" spans="1:25" ht="15.75" customHeight="1" x14ac:dyDescent="0.2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row>
    <row r="156" spans="1:25" ht="15.75" customHeight="1" x14ac:dyDescent="0.25">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row>
    <row r="157" spans="1:25" ht="15.75" customHeight="1" x14ac:dyDescent="0.25">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row>
    <row r="158" spans="1:25" ht="15.75" customHeight="1" x14ac:dyDescent="0.25">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row>
    <row r="159" spans="1:25" ht="15.75" customHeight="1" x14ac:dyDescent="0.25">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row>
    <row r="160" spans="1:25" ht="15.75" customHeight="1" x14ac:dyDescent="0.25">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row>
    <row r="161" spans="1:25" ht="15.75" customHeight="1" x14ac:dyDescent="0.25">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row>
    <row r="162" spans="1:25" ht="15.75" customHeight="1" x14ac:dyDescent="0.25">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row>
    <row r="163" spans="1:25" ht="15.75" customHeight="1" x14ac:dyDescent="0.25">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row>
    <row r="164" spans="1:25" ht="15.75" customHeight="1" x14ac:dyDescent="0.25">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row>
    <row r="165" spans="1:25" ht="15.75" customHeight="1" x14ac:dyDescent="0.25">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row>
    <row r="166" spans="1:25" ht="15.75" customHeight="1" x14ac:dyDescent="0.25">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row>
    <row r="167" spans="1:25" ht="15.75" customHeight="1" x14ac:dyDescent="0.25">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row>
    <row r="168" spans="1:25" ht="15.75" customHeight="1" x14ac:dyDescent="0.25">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row>
    <row r="169" spans="1:25" ht="15.75" customHeight="1" x14ac:dyDescent="0.25">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row>
    <row r="170" spans="1:25" ht="15.75" customHeight="1" x14ac:dyDescent="0.25">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row>
    <row r="171" spans="1:25" ht="15.75" customHeight="1" x14ac:dyDescent="0.25">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row>
    <row r="172" spans="1:25" ht="15.75" customHeight="1" x14ac:dyDescent="0.25">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row>
    <row r="173" spans="1:25" ht="15.75" customHeight="1" x14ac:dyDescent="0.25">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row>
    <row r="174" spans="1:25" ht="15.75" customHeight="1" x14ac:dyDescent="0.25">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row>
    <row r="175" spans="1:25" ht="15.75" customHeight="1" x14ac:dyDescent="0.2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row>
    <row r="176" spans="1:25" ht="15.75" customHeight="1" x14ac:dyDescent="0.25">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row>
    <row r="177" spans="1:25" ht="15.75" customHeight="1" x14ac:dyDescent="0.25">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row>
    <row r="178" spans="1:25" ht="15.75" customHeight="1" x14ac:dyDescent="0.25">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row>
    <row r="179" spans="1:25" ht="15.75" customHeight="1" x14ac:dyDescent="0.25">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row>
    <row r="180" spans="1:25" ht="15.75" customHeight="1" x14ac:dyDescent="0.2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row>
    <row r="181" spans="1:25" ht="15.75" customHeight="1" x14ac:dyDescent="0.2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row>
    <row r="182" spans="1:25" ht="15.75" customHeight="1" x14ac:dyDescent="0.25">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row>
    <row r="183" spans="1:25" ht="15.75" customHeight="1" x14ac:dyDescent="0.25">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row>
    <row r="184" spans="1:25" ht="15.75" customHeight="1" x14ac:dyDescent="0.25">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row>
    <row r="185" spans="1:25" ht="15.75" customHeight="1" x14ac:dyDescent="0.25">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row>
    <row r="186" spans="1:25" ht="15.75" customHeight="1" x14ac:dyDescent="0.25">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row>
    <row r="187" spans="1:25" ht="15.75" customHeight="1" x14ac:dyDescent="0.25">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row>
    <row r="188" spans="1:25" ht="15.75" customHeight="1" x14ac:dyDescent="0.25">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row>
    <row r="189" spans="1:25" ht="15.75" customHeight="1" x14ac:dyDescent="0.25">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row>
    <row r="190" spans="1:25" ht="15.75" customHeight="1" x14ac:dyDescent="0.25">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row>
    <row r="191" spans="1:25" ht="15.75" customHeight="1" x14ac:dyDescent="0.25">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row>
    <row r="192" spans="1:25" ht="15.75" customHeight="1" x14ac:dyDescent="0.25">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row>
    <row r="193" spans="1:25" ht="15.75" customHeight="1" x14ac:dyDescent="0.25">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row>
    <row r="194" spans="1:25" ht="15.75" customHeight="1" x14ac:dyDescent="0.25">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row>
    <row r="195" spans="1:25" ht="15.75" customHeight="1" x14ac:dyDescent="0.25">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row>
    <row r="196" spans="1:25" ht="15.75" customHeight="1" x14ac:dyDescent="0.25">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row>
    <row r="197" spans="1:25" ht="15.75" customHeight="1" x14ac:dyDescent="0.25">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row>
    <row r="198" spans="1:25" ht="15.75" customHeight="1" x14ac:dyDescent="0.25">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row>
    <row r="199" spans="1:25" ht="15.75" customHeight="1" x14ac:dyDescent="0.25">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row>
    <row r="200" spans="1:25" ht="15.75" customHeight="1" x14ac:dyDescent="0.25">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row>
    <row r="201" spans="1:25" ht="15.75" customHeight="1" x14ac:dyDescent="0.25">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row>
    <row r="202" spans="1:25" ht="15.75" customHeight="1" x14ac:dyDescent="0.25">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row>
    <row r="203" spans="1:25" ht="15.75" customHeight="1" x14ac:dyDescent="0.25">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row>
    <row r="204" spans="1:25" ht="15.75" customHeight="1" x14ac:dyDescent="0.25">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row>
    <row r="205" spans="1:25" ht="15.75" customHeight="1" x14ac:dyDescent="0.25">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row>
    <row r="206" spans="1:25" ht="15.75" customHeight="1" x14ac:dyDescent="0.25">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row>
    <row r="207" spans="1:25" ht="15.75" customHeight="1" x14ac:dyDescent="0.25">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row>
    <row r="208" spans="1:25" ht="15.75" customHeight="1" x14ac:dyDescent="0.25">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row>
    <row r="209" spans="1:25" ht="15.75" customHeight="1" x14ac:dyDescent="0.25">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row>
    <row r="210" spans="1:25" ht="15.75" customHeight="1" x14ac:dyDescent="0.25">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row>
    <row r="211" spans="1:25" ht="15.75" customHeight="1" x14ac:dyDescent="0.25">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row>
    <row r="212" spans="1:25" ht="15.75" customHeight="1" x14ac:dyDescent="0.25">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row>
    <row r="213" spans="1:25" ht="15.75" customHeight="1" x14ac:dyDescent="0.25">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row>
    <row r="214" spans="1:25" ht="15.75" customHeight="1" x14ac:dyDescent="0.25">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row>
    <row r="215" spans="1:25" ht="15.75" customHeight="1" x14ac:dyDescent="0.25">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row>
    <row r="216" spans="1:25" ht="15.75" customHeight="1" x14ac:dyDescent="0.25">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row>
    <row r="217" spans="1:25" ht="15.75" customHeight="1" x14ac:dyDescent="0.25">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row>
    <row r="218" spans="1:25" ht="15.75" customHeight="1" x14ac:dyDescent="0.25">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row>
    <row r="219" spans="1:25" ht="15.75" customHeight="1" x14ac:dyDescent="0.25">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row>
    <row r="220" spans="1:25" ht="15.75" customHeight="1" x14ac:dyDescent="0.25">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row>
    <row r="221" spans="1:25" ht="15.75" customHeight="1" x14ac:dyDescent="0.25">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row>
    <row r="222" spans="1:25" ht="15.75" customHeight="1" x14ac:dyDescent="0.25">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row>
    <row r="223" spans="1:25" ht="15.75" customHeight="1" x14ac:dyDescent="0.25">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row>
    <row r="224" spans="1:25" ht="15.75" customHeight="1" x14ac:dyDescent="0.25">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row>
    <row r="225" spans="1:25" ht="15.75" customHeight="1" x14ac:dyDescent="0.25">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row>
    <row r="226" spans="1:25" ht="15.75" customHeight="1" x14ac:dyDescent="0.25">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row>
    <row r="227" spans="1:25" ht="15.75" customHeight="1" x14ac:dyDescent="0.25">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row>
    <row r="228" spans="1:25" ht="15.75" customHeight="1" x14ac:dyDescent="0.25">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row>
    <row r="229" spans="1:25" ht="15.75" customHeight="1" x14ac:dyDescent="0.25">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row>
    <row r="230" spans="1:25" ht="15.75" customHeight="1" x14ac:dyDescent="0.25">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row>
    <row r="231" spans="1:25" ht="15.75" customHeight="1" x14ac:dyDescent="0.25">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row>
    <row r="232" spans="1:25" ht="15.75" customHeight="1" x14ac:dyDescent="0.25">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row>
    <row r="233" spans="1:25" ht="15.75" customHeight="1" x14ac:dyDescent="0.25">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row>
    <row r="234" spans="1:25" ht="15.75" customHeight="1" x14ac:dyDescent="0.25">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row>
    <row r="235" spans="1:25" ht="15.75" customHeight="1" x14ac:dyDescent="0.25">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row>
    <row r="236" spans="1:25" ht="15.75" customHeight="1" x14ac:dyDescent="0.25">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row>
    <row r="237" spans="1:25" ht="15.75" customHeight="1" x14ac:dyDescent="0.25">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row>
    <row r="238" spans="1:25" ht="15.75" customHeight="1" x14ac:dyDescent="0.25">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row>
    <row r="239" spans="1:25" ht="15.75" customHeight="1" x14ac:dyDescent="0.25">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row>
    <row r="240" spans="1:25" ht="15.75" customHeight="1" x14ac:dyDescent="0.25">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row>
    <row r="241" spans="1:25" ht="15.75" customHeight="1" x14ac:dyDescent="0.25">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row>
    <row r="242" spans="1:25" ht="15.75" customHeight="1" x14ac:dyDescent="0.2">
      <c r="J242" s="114"/>
      <c r="K242" s="114"/>
      <c r="P242" s="114"/>
      <c r="Q242" s="114"/>
    </row>
    <row r="243" spans="1:25" ht="15.75" customHeight="1" x14ac:dyDescent="0.2">
      <c r="J243" s="114"/>
      <c r="K243" s="114"/>
      <c r="P243" s="114"/>
      <c r="Q243" s="114"/>
    </row>
    <row r="244" spans="1:25" ht="15.75" customHeight="1" x14ac:dyDescent="0.2">
      <c r="J244" s="114"/>
      <c r="K244" s="114"/>
      <c r="P244" s="114"/>
      <c r="Q244" s="114"/>
    </row>
    <row r="245" spans="1:25" ht="15.75" customHeight="1" x14ac:dyDescent="0.2">
      <c r="J245" s="114"/>
      <c r="K245" s="114"/>
      <c r="P245" s="114"/>
      <c r="Q245" s="114"/>
    </row>
    <row r="246" spans="1:25" ht="15.75" customHeight="1" x14ac:dyDescent="0.2">
      <c r="J246" s="114"/>
      <c r="K246" s="114"/>
      <c r="P246" s="114"/>
      <c r="Q246" s="114"/>
    </row>
    <row r="247" spans="1:25" ht="15.75" customHeight="1" x14ac:dyDescent="0.2">
      <c r="J247" s="114"/>
      <c r="K247" s="114"/>
      <c r="P247" s="114"/>
      <c r="Q247" s="114"/>
    </row>
    <row r="248" spans="1:25" ht="15.75" customHeight="1" x14ac:dyDescent="0.2">
      <c r="J248" s="114"/>
      <c r="K248" s="114"/>
      <c r="P248" s="114"/>
      <c r="Q248" s="114"/>
    </row>
    <row r="249" spans="1:25" ht="15.75" customHeight="1" x14ac:dyDescent="0.2">
      <c r="J249" s="114"/>
      <c r="K249" s="114"/>
      <c r="P249" s="114"/>
      <c r="Q249" s="114"/>
    </row>
    <row r="250" spans="1:25" ht="15.75" customHeight="1" x14ac:dyDescent="0.2">
      <c r="J250" s="114"/>
      <c r="K250" s="114"/>
      <c r="P250" s="114"/>
      <c r="Q250" s="114"/>
    </row>
    <row r="251" spans="1:25" ht="15.75" customHeight="1" x14ac:dyDescent="0.2">
      <c r="J251" s="114"/>
      <c r="K251" s="114"/>
      <c r="P251" s="114"/>
      <c r="Q251" s="114"/>
    </row>
    <row r="252" spans="1:25" ht="15.75" customHeight="1" x14ac:dyDescent="0.2">
      <c r="J252" s="114"/>
      <c r="K252" s="114"/>
      <c r="P252" s="114"/>
      <c r="Q252" s="114"/>
    </row>
    <row r="253" spans="1:25" ht="15.75" customHeight="1" x14ac:dyDescent="0.2">
      <c r="J253" s="114"/>
      <c r="K253" s="114"/>
      <c r="P253" s="114"/>
      <c r="Q253" s="114"/>
    </row>
    <row r="254" spans="1:25" ht="15.75" customHeight="1" x14ac:dyDescent="0.2">
      <c r="J254" s="114"/>
      <c r="K254" s="114"/>
      <c r="P254" s="114"/>
      <c r="Q254" s="114"/>
    </row>
    <row r="255" spans="1:25" ht="15.75" customHeight="1" x14ac:dyDescent="0.2">
      <c r="J255" s="114"/>
      <c r="K255" s="114"/>
      <c r="P255" s="114"/>
      <c r="Q255" s="114"/>
    </row>
    <row r="256" spans="1:25" ht="15.75" customHeight="1" x14ac:dyDescent="0.2">
      <c r="J256" s="114"/>
      <c r="K256" s="114"/>
      <c r="P256" s="114"/>
      <c r="Q256" s="114"/>
    </row>
    <row r="257" spans="10:17" ht="15.75" customHeight="1" x14ac:dyDescent="0.2">
      <c r="J257" s="114"/>
      <c r="K257" s="114"/>
      <c r="P257" s="114"/>
      <c r="Q257" s="114"/>
    </row>
    <row r="258" spans="10:17" ht="15.75" customHeight="1" x14ac:dyDescent="0.2">
      <c r="J258" s="114"/>
      <c r="K258" s="114"/>
      <c r="P258" s="114"/>
      <c r="Q258" s="114"/>
    </row>
    <row r="259" spans="10:17" ht="15.75" customHeight="1" x14ac:dyDescent="0.2">
      <c r="J259" s="114"/>
      <c r="K259" s="114"/>
      <c r="P259" s="114"/>
      <c r="Q259" s="114"/>
    </row>
    <row r="260" spans="10:17" ht="15.75" customHeight="1" x14ac:dyDescent="0.2">
      <c r="J260" s="114"/>
      <c r="K260" s="114"/>
      <c r="P260" s="114"/>
      <c r="Q260" s="114"/>
    </row>
    <row r="261" spans="10:17" ht="15.75" customHeight="1" x14ac:dyDescent="0.2">
      <c r="J261" s="114"/>
      <c r="K261" s="114"/>
      <c r="P261" s="114"/>
      <c r="Q261" s="114"/>
    </row>
    <row r="262" spans="10:17" ht="15.75" customHeight="1" x14ac:dyDescent="0.2">
      <c r="J262" s="114"/>
      <c r="K262" s="114"/>
      <c r="P262" s="114"/>
      <c r="Q262" s="114"/>
    </row>
    <row r="263" spans="10:17" ht="15.75" customHeight="1" x14ac:dyDescent="0.2">
      <c r="J263" s="114"/>
      <c r="K263" s="114"/>
      <c r="P263" s="114"/>
      <c r="Q263" s="114"/>
    </row>
    <row r="264" spans="10:17" ht="15.75" customHeight="1" x14ac:dyDescent="0.2">
      <c r="J264" s="114"/>
      <c r="K264" s="114"/>
      <c r="P264" s="114"/>
      <c r="Q264" s="114"/>
    </row>
    <row r="265" spans="10:17" ht="15.75" customHeight="1" x14ac:dyDescent="0.2">
      <c r="J265" s="114"/>
      <c r="K265" s="114"/>
      <c r="P265" s="114"/>
      <c r="Q265" s="114"/>
    </row>
    <row r="266" spans="10:17" ht="15.75" customHeight="1" x14ac:dyDescent="0.2">
      <c r="J266" s="114"/>
      <c r="K266" s="114"/>
      <c r="P266" s="114"/>
      <c r="Q266" s="114"/>
    </row>
    <row r="267" spans="10:17" ht="15.75" customHeight="1" x14ac:dyDescent="0.2">
      <c r="J267" s="114"/>
      <c r="K267" s="114"/>
      <c r="P267" s="114"/>
      <c r="Q267" s="114"/>
    </row>
    <row r="268" spans="10:17" ht="15.75" customHeight="1" x14ac:dyDescent="0.2">
      <c r="J268" s="114"/>
      <c r="K268" s="114"/>
      <c r="P268" s="114"/>
      <c r="Q268" s="114"/>
    </row>
    <row r="269" spans="10:17" ht="15.75" customHeight="1" x14ac:dyDescent="0.2">
      <c r="J269" s="114"/>
      <c r="K269" s="114"/>
      <c r="P269" s="114"/>
      <c r="Q269" s="114"/>
    </row>
    <row r="270" spans="10:17" ht="15.75" customHeight="1" x14ac:dyDescent="0.2">
      <c r="J270" s="114"/>
      <c r="K270" s="114"/>
      <c r="P270" s="114"/>
      <c r="Q270" s="114"/>
    </row>
    <row r="271" spans="10:17" ht="15.75" customHeight="1" x14ac:dyDescent="0.2">
      <c r="J271" s="114"/>
      <c r="K271" s="114"/>
      <c r="P271" s="114"/>
      <c r="Q271" s="114"/>
    </row>
    <row r="272" spans="10:17" ht="15.75" customHeight="1" x14ac:dyDescent="0.2">
      <c r="J272" s="114"/>
      <c r="K272" s="114"/>
      <c r="P272" s="114"/>
      <c r="Q272" s="114"/>
    </row>
    <row r="273" spans="10:17" ht="15.75" customHeight="1" x14ac:dyDescent="0.2">
      <c r="J273" s="114"/>
      <c r="K273" s="114"/>
      <c r="P273" s="114"/>
      <c r="Q273" s="114"/>
    </row>
    <row r="274" spans="10:17" ht="15.75" customHeight="1" x14ac:dyDescent="0.2">
      <c r="J274" s="114"/>
      <c r="K274" s="114"/>
      <c r="P274" s="114"/>
      <c r="Q274" s="114"/>
    </row>
    <row r="275" spans="10:17" ht="15.75" customHeight="1" x14ac:dyDescent="0.2">
      <c r="J275" s="114"/>
      <c r="K275" s="114"/>
      <c r="P275" s="114"/>
      <c r="Q275" s="114"/>
    </row>
    <row r="276" spans="10:17" ht="15.75" customHeight="1" x14ac:dyDescent="0.2">
      <c r="J276" s="114"/>
      <c r="K276" s="114"/>
      <c r="P276" s="114"/>
      <c r="Q276" s="114"/>
    </row>
    <row r="277" spans="10:17" ht="15.75" customHeight="1" x14ac:dyDescent="0.2">
      <c r="J277" s="114"/>
      <c r="K277" s="114"/>
      <c r="P277" s="114"/>
      <c r="Q277" s="114"/>
    </row>
    <row r="278" spans="10:17" ht="15.75" customHeight="1" x14ac:dyDescent="0.2">
      <c r="J278" s="114"/>
      <c r="K278" s="114"/>
      <c r="P278" s="114"/>
      <c r="Q278" s="114"/>
    </row>
    <row r="279" spans="10:17" ht="15.75" customHeight="1" x14ac:dyDescent="0.2">
      <c r="J279" s="114"/>
      <c r="K279" s="114"/>
      <c r="P279" s="114"/>
      <c r="Q279" s="114"/>
    </row>
    <row r="280" spans="10:17" ht="15.75" customHeight="1" x14ac:dyDescent="0.2">
      <c r="J280" s="114"/>
      <c r="K280" s="114"/>
      <c r="P280" s="114"/>
      <c r="Q280" s="114"/>
    </row>
    <row r="281" spans="10:17" ht="15.75" customHeight="1" x14ac:dyDescent="0.2">
      <c r="J281" s="114"/>
      <c r="K281" s="114"/>
      <c r="P281" s="114"/>
      <c r="Q281" s="114"/>
    </row>
    <row r="282" spans="10:17" ht="15.75" customHeight="1" x14ac:dyDescent="0.2">
      <c r="J282" s="114"/>
      <c r="K282" s="114"/>
      <c r="P282" s="114"/>
      <c r="Q282" s="114"/>
    </row>
    <row r="283" spans="10:17" ht="15.75" customHeight="1" x14ac:dyDescent="0.2">
      <c r="J283" s="114"/>
      <c r="K283" s="114"/>
      <c r="P283" s="114"/>
      <c r="Q283" s="114"/>
    </row>
    <row r="284" spans="10:17" ht="15.75" customHeight="1" x14ac:dyDescent="0.2">
      <c r="J284" s="114"/>
      <c r="K284" s="114"/>
      <c r="P284" s="114"/>
      <c r="Q284" s="114"/>
    </row>
    <row r="285" spans="10:17" ht="15.75" customHeight="1" x14ac:dyDescent="0.2">
      <c r="J285" s="114"/>
      <c r="K285" s="114"/>
      <c r="P285" s="114"/>
      <c r="Q285" s="114"/>
    </row>
    <row r="286" spans="10:17" ht="15.75" customHeight="1" x14ac:dyDescent="0.2">
      <c r="J286" s="114"/>
      <c r="K286" s="114"/>
      <c r="P286" s="114"/>
      <c r="Q286" s="114"/>
    </row>
    <row r="287" spans="10:17" ht="15.75" customHeight="1" x14ac:dyDescent="0.2">
      <c r="J287" s="114"/>
      <c r="K287" s="114"/>
      <c r="P287" s="114"/>
      <c r="Q287" s="114"/>
    </row>
    <row r="288" spans="10:17" ht="15.75" customHeight="1" x14ac:dyDescent="0.2">
      <c r="J288" s="114"/>
      <c r="K288" s="114"/>
      <c r="P288" s="114"/>
      <c r="Q288" s="114"/>
    </row>
    <row r="289" spans="10:17" ht="15.75" customHeight="1" x14ac:dyDescent="0.2">
      <c r="J289" s="114"/>
      <c r="K289" s="114"/>
      <c r="P289" s="114"/>
      <c r="Q289" s="114"/>
    </row>
    <row r="290" spans="10:17" ht="15.75" customHeight="1" x14ac:dyDescent="0.2">
      <c r="J290" s="114"/>
      <c r="K290" s="114"/>
      <c r="P290" s="114"/>
      <c r="Q290" s="114"/>
    </row>
    <row r="291" spans="10:17" ht="15.75" customHeight="1" x14ac:dyDescent="0.2">
      <c r="J291" s="114"/>
      <c r="K291" s="114"/>
      <c r="P291" s="114"/>
      <c r="Q291" s="114"/>
    </row>
    <row r="292" spans="10:17" ht="15.75" customHeight="1" x14ac:dyDescent="0.2">
      <c r="J292" s="114"/>
      <c r="K292" s="114"/>
      <c r="P292" s="114"/>
      <c r="Q292" s="114"/>
    </row>
    <row r="293" spans="10:17" ht="15.75" customHeight="1" x14ac:dyDescent="0.2">
      <c r="J293" s="114"/>
      <c r="K293" s="114"/>
      <c r="P293" s="114"/>
      <c r="Q293" s="114"/>
    </row>
    <row r="294" spans="10:17" ht="15.75" customHeight="1" x14ac:dyDescent="0.2">
      <c r="J294" s="114"/>
      <c r="K294" s="114"/>
      <c r="P294" s="114"/>
      <c r="Q294" s="114"/>
    </row>
    <row r="295" spans="10:17" ht="15.75" customHeight="1" x14ac:dyDescent="0.2">
      <c r="J295" s="114"/>
      <c r="K295" s="114"/>
      <c r="P295" s="114"/>
      <c r="Q295" s="114"/>
    </row>
    <row r="296" spans="10:17" ht="15.75" customHeight="1" x14ac:dyDescent="0.2">
      <c r="J296" s="114"/>
      <c r="K296" s="114"/>
      <c r="P296" s="114"/>
      <c r="Q296" s="114"/>
    </row>
    <row r="297" spans="10:17" ht="15.75" customHeight="1" x14ac:dyDescent="0.2">
      <c r="J297" s="114"/>
      <c r="K297" s="114"/>
      <c r="P297" s="114"/>
      <c r="Q297" s="114"/>
    </row>
    <row r="298" spans="10:17" ht="15.75" customHeight="1" x14ac:dyDescent="0.2">
      <c r="J298" s="114"/>
      <c r="K298" s="114"/>
      <c r="P298" s="114"/>
      <c r="Q298" s="114"/>
    </row>
    <row r="299" spans="10:17" ht="15.75" customHeight="1" x14ac:dyDescent="0.2">
      <c r="J299" s="114"/>
      <c r="K299" s="114"/>
      <c r="P299" s="114"/>
      <c r="Q299" s="114"/>
    </row>
    <row r="300" spans="10:17" ht="15.75" customHeight="1" x14ac:dyDescent="0.2">
      <c r="J300" s="114"/>
      <c r="K300" s="114"/>
      <c r="P300" s="114"/>
      <c r="Q300" s="114"/>
    </row>
    <row r="301" spans="10:17" ht="15.75" customHeight="1" x14ac:dyDescent="0.2">
      <c r="J301" s="114"/>
      <c r="K301" s="114"/>
      <c r="P301" s="114"/>
      <c r="Q301" s="114"/>
    </row>
    <row r="302" spans="10:17" ht="15.75" customHeight="1" x14ac:dyDescent="0.2">
      <c r="J302" s="114"/>
      <c r="K302" s="114"/>
      <c r="P302" s="114"/>
      <c r="Q302" s="114"/>
    </row>
    <row r="303" spans="10:17" ht="15.75" customHeight="1" x14ac:dyDescent="0.2">
      <c r="J303" s="114"/>
      <c r="K303" s="114"/>
      <c r="P303" s="114"/>
      <c r="Q303" s="114"/>
    </row>
    <row r="304" spans="10:17" ht="15.75" customHeight="1" x14ac:dyDescent="0.2">
      <c r="J304" s="114"/>
      <c r="K304" s="114"/>
      <c r="P304" s="114"/>
      <c r="Q304" s="114"/>
    </row>
    <row r="305" spans="10:17" ht="15.75" customHeight="1" x14ac:dyDescent="0.2">
      <c r="J305" s="114"/>
      <c r="K305" s="114"/>
      <c r="P305" s="114"/>
      <c r="Q305" s="114"/>
    </row>
    <row r="306" spans="10:17" ht="15.75" customHeight="1" x14ac:dyDescent="0.2">
      <c r="J306" s="114"/>
      <c r="K306" s="114"/>
      <c r="P306" s="114"/>
      <c r="Q306" s="114"/>
    </row>
    <row r="307" spans="10:17" ht="15.75" customHeight="1" x14ac:dyDescent="0.2">
      <c r="J307" s="114"/>
      <c r="K307" s="114"/>
      <c r="P307" s="114"/>
      <c r="Q307" s="114"/>
    </row>
    <row r="308" spans="10:17" ht="15.75" customHeight="1" x14ac:dyDescent="0.2">
      <c r="J308" s="114"/>
      <c r="K308" s="114"/>
      <c r="P308" s="114"/>
      <c r="Q308" s="114"/>
    </row>
    <row r="309" spans="10:17" ht="15.75" customHeight="1" x14ac:dyDescent="0.2">
      <c r="J309" s="114"/>
      <c r="K309" s="114"/>
      <c r="P309" s="114"/>
      <c r="Q309" s="114"/>
    </row>
    <row r="310" spans="10:17" ht="15.75" customHeight="1" x14ac:dyDescent="0.2">
      <c r="J310" s="114"/>
      <c r="K310" s="114"/>
      <c r="P310" s="114"/>
      <c r="Q310" s="114"/>
    </row>
    <row r="311" spans="10:17" ht="15.75" customHeight="1" x14ac:dyDescent="0.2">
      <c r="J311" s="114"/>
      <c r="K311" s="114"/>
      <c r="P311" s="114"/>
      <c r="Q311" s="114"/>
    </row>
    <row r="312" spans="10:17" ht="15.75" customHeight="1" x14ac:dyDescent="0.2">
      <c r="J312" s="114"/>
      <c r="K312" s="114"/>
      <c r="P312" s="114"/>
      <c r="Q312" s="114"/>
    </row>
    <row r="313" spans="10:17" ht="15.75" customHeight="1" x14ac:dyDescent="0.2">
      <c r="J313" s="114"/>
      <c r="K313" s="114"/>
      <c r="P313" s="114"/>
      <c r="Q313" s="114"/>
    </row>
    <row r="314" spans="10:17" ht="15.75" customHeight="1" x14ac:dyDescent="0.2">
      <c r="J314" s="114"/>
      <c r="K314" s="114"/>
      <c r="P314" s="114"/>
      <c r="Q314" s="114"/>
    </row>
    <row r="315" spans="10:17" ht="15.75" customHeight="1" x14ac:dyDescent="0.2">
      <c r="J315" s="114"/>
      <c r="K315" s="114"/>
      <c r="P315" s="114"/>
      <c r="Q315" s="114"/>
    </row>
    <row r="316" spans="10:17" ht="15.75" customHeight="1" x14ac:dyDescent="0.2">
      <c r="J316" s="114"/>
      <c r="K316" s="114"/>
      <c r="P316" s="114"/>
      <c r="Q316" s="114"/>
    </row>
    <row r="317" spans="10:17" ht="15.75" customHeight="1" x14ac:dyDescent="0.2">
      <c r="J317" s="114"/>
      <c r="K317" s="114"/>
      <c r="P317" s="114"/>
      <c r="Q317" s="114"/>
    </row>
    <row r="318" spans="10:17" ht="15.75" customHeight="1" x14ac:dyDescent="0.2">
      <c r="J318" s="114"/>
      <c r="K318" s="114"/>
      <c r="P318" s="114"/>
      <c r="Q318" s="114"/>
    </row>
    <row r="319" spans="10:17" ht="15.75" customHeight="1" x14ac:dyDescent="0.2">
      <c r="J319" s="114"/>
      <c r="K319" s="114"/>
      <c r="P319" s="114"/>
      <c r="Q319" s="114"/>
    </row>
    <row r="320" spans="10:17" ht="15.75" customHeight="1" x14ac:dyDescent="0.2">
      <c r="J320" s="114"/>
      <c r="K320" s="114"/>
      <c r="P320" s="114"/>
      <c r="Q320" s="114"/>
    </row>
    <row r="321" spans="10:17" ht="15.75" customHeight="1" x14ac:dyDescent="0.2">
      <c r="J321" s="114"/>
      <c r="K321" s="114"/>
      <c r="P321" s="114"/>
      <c r="Q321" s="114"/>
    </row>
    <row r="322" spans="10:17" ht="15.75" customHeight="1" x14ac:dyDescent="0.2">
      <c r="J322" s="114"/>
      <c r="K322" s="114"/>
      <c r="P322" s="114"/>
      <c r="Q322" s="114"/>
    </row>
    <row r="323" spans="10:17" ht="15.75" customHeight="1" x14ac:dyDescent="0.2">
      <c r="J323" s="114"/>
      <c r="K323" s="114"/>
      <c r="P323" s="114"/>
      <c r="Q323" s="114"/>
    </row>
    <row r="324" spans="10:17" ht="15.75" customHeight="1" x14ac:dyDescent="0.2">
      <c r="J324" s="114"/>
      <c r="K324" s="114"/>
      <c r="P324" s="114"/>
      <c r="Q324" s="114"/>
    </row>
    <row r="325" spans="10:17" ht="15.75" customHeight="1" x14ac:dyDescent="0.2">
      <c r="J325" s="114"/>
      <c r="K325" s="114"/>
      <c r="P325" s="114"/>
      <c r="Q325" s="114"/>
    </row>
    <row r="326" spans="10:17" ht="15.75" customHeight="1" x14ac:dyDescent="0.2">
      <c r="J326" s="114"/>
      <c r="K326" s="114"/>
      <c r="P326" s="114"/>
      <c r="Q326" s="114"/>
    </row>
    <row r="327" spans="10:17" ht="15.75" customHeight="1" x14ac:dyDescent="0.2">
      <c r="J327" s="114"/>
      <c r="K327" s="114"/>
      <c r="P327" s="114"/>
      <c r="Q327" s="114"/>
    </row>
    <row r="328" spans="10:17" ht="15.75" customHeight="1" x14ac:dyDescent="0.2">
      <c r="J328" s="114"/>
      <c r="K328" s="114"/>
      <c r="P328" s="114"/>
      <c r="Q328" s="114"/>
    </row>
    <row r="329" spans="10:17" ht="15.75" customHeight="1" x14ac:dyDescent="0.2">
      <c r="J329" s="114"/>
      <c r="K329" s="114"/>
      <c r="P329" s="114"/>
      <c r="Q329" s="114"/>
    </row>
    <row r="330" spans="10:17" ht="15.75" customHeight="1" x14ac:dyDescent="0.2">
      <c r="J330" s="114"/>
      <c r="K330" s="114"/>
      <c r="P330" s="114"/>
      <c r="Q330" s="114"/>
    </row>
    <row r="331" spans="10:17" ht="15.75" customHeight="1" x14ac:dyDescent="0.2">
      <c r="J331" s="114"/>
      <c r="K331" s="114"/>
      <c r="P331" s="114"/>
      <c r="Q331" s="114"/>
    </row>
    <row r="332" spans="10:17" ht="15.75" customHeight="1" x14ac:dyDescent="0.2">
      <c r="J332" s="114"/>
      <c r="K332" s="114"/>
      <c r="P332" s="114"/>
      <c r="Q332" s="114"/>
    </row>
    <row r="333" spans="10:17" ht="15.75" customHeight="1" x14ac:dyDescent="0.2">
      <c r="J333" s="114"/>
      <c r="K333" s="114"/>
      <c r="P333" s="114"/>
      <c r="Q333" s="114"/>
    </row>
    <row r="334" spans="10:17" ht="15.75" customHeight="1" x14ac:dyDescent="0.2">
      <c r="J334" s="114"/>
      <c r="K334" s="114"/>
      <c r="P334" s="114"/>
      <c r="Q334" s="114"/>
    </row>
    <row r="335" spans="10:17" ht="15.75" customHeight="1" x14ac:dyDescent="0.2">
      <c r="J335" s="114"/>
      <c r="K335" s="114"/>
      <c r="P335" s="114"/>
      <c r="Q335" s="114"/>
    </row>
    <row r="336" spans="10:17" ht="15.75" customHeight="1" x14ac:dyDescent="0.2">
      <c r="J336" s="114"/>
      <c r="K336" s="114"/>
      <c r="P336" s="114"/>
      <c r="Q336" s="114"/>
    </row>
    <row r="337" spans="10:17" ht="15.75" customHeight="1" x14ac:dyDescent="0.2">
      <c r="J337" s="114"/>
      <c r="K337" s="114"/>
      <c r="P337" s="114"/>
      <c r="Q337" s="114"/>
    </row>
    <row r="338" spans="10:17" ht="15.75" customHeight="1" x14ac:dyDescent="0.2">
      <c r="J338" s="114"/>
      <c r="K338" s="114"/>
      <c r="P338" s="114"/>
      <c r="Q338" s="114"/>
    </row>
    <row r="339" spans="10:17" ht="15.75" customHeight="1" x14ac:dyDescent="0.2">
      <c r="J339" s="114"/>
      <c r="K339" s="114"/>
      <c r="P339" s="114"/>
      <c r="Q339" s="114"/>
    </row>
    <row r="340" spans="10:17" ht="15.75" customHeight="1" x14ac:dyDescent="0.2">
      <c r="J340" s="114"/>
      <c r="K340" s="114"/>
      <c r="P340" s="114"/>
      <c r="Q340" s="114"/>
    </row>
    <row r="341" spans="10:17" ht="15.75" customHeight="1" x14ac:dyDescent="0.2">
      <c r="J341" s="114"/>
      <c r="K341" s="114"/>
      <c r="P341" s="114"/>
      <c r="Q341" s="114"/>
    </row>
    <row r="342" spans="10:17" ht="15.75" customHeight="1" x14ac:dyDescent="0.2">
      <c r="J342" s="114"/>
      <c r="K342" s="114"/>
      <c r="P342" s="114"/>
      <c r="Q342" s="114"/>
    </row>
    <row r="343" spans="10:17" ht="15.75" customHeight="1" x14ac:dyDescent="0.2">
      <c r="J343" s="114"/>
      <c r="K343" s="114"/>
      <c r="P343" s="114"/>
      <c r="Q343" s="114"/>
    </row>
    <row r="344" spans="10:17" ht="15.75" customHeight="1" x14ac:dyDescent="0.2">
      <c r="J344" s="114"/>
      <c r="K344" s="114"/>
      <c r="P344" s="114"/>
      <c r="Q344" s="114"/>
    </row>
    <row r="345" spans="10:17" ht="15.75" customHeight="1" x14ac:dyDescent="0.2">
      <c r="J345" s="114"/>
      <c r="K345" s="114"/>
      <c r="P345" s="114"/>
      <c r="Q345" s="114"/>
    </row>
    <row r="346" spans="10:17" ht="15.75" customHeight="1" x14ac:dyDescent="0.2">
      <c r="J346" s="114"/>
      <c r="K346" s="114"/>
      <c r="P346" s="114"/>
      <c r="Q346" s="114"/>
    </row>
    <row r="347" spans="10:17" ht="15.75" customHeight="1" x14ac:dyDescent="0.2">
      <c r="J347" s="114"/>
      <c r="K347" s="114"/>
      <c r="P347" s="114"/>
      <c r="Q347" s="114"/>
    </row>
    <row r="348" spans="10:17" ht="15.75" customHeight="1" x14ac:dyDescent="0.2">
      <c r="J348" s="114"/>
      <c r="K348" s="114"/>
      <c r="P348" s="114"/>
      <c r="Q348" s="114"/>
    </row>
    <row r="349" spans="10:17" ht="15.75" customHeight="1" x14ac:dyDescent="0.2">
      <c r="J349" s="114"/>
      <c r="K349" s="114"/>
      <c r="P349" s="114"/>
      <c r="Q349" s="114"/>
    </row>
    <row r="350" spans="10:17" ht="15.75" customHeight="1" x14ac:dyDescent="0.2">
      <c r="J350" s="114"/>
      <c r="K350" s="114"/>
      <c r="P350" s="114"/>
      <c r="Q350" s="114"/>
    </row>
    <row r="351" spans="10:17" ht="15.75" customHeight="1" x14ac:dyDescent="0.2">
      <c r="J351" s="114"/>
      <c r="K351" s="114"/>
      <c r="P351" s="114"/>
      <c r="Q351" s="114"/>
    </row>
    <row r="352" spans="10:17" ht="15.75" customHeight="1" x14ac:dyDescent="0.2">
      <c r="J352" s="114"/>
      <c r="K352" s="114"/>
      <c r="P352" s="114"/>
      <c r="Q352" s="114"/>
    </row>
    <row r="353" spans="10:17" ht="15.75" customHeight="1" x14ac:dyDescent="0.2">
      <c r="J353" s="114"/>
      <c r="K353" s="114"/>
      <c r="P353" s="114"/>
      <c r="Q353" s="114"/>
    </row>
    <row r="354" spans="10:17" ht="15.75" customHeight="1" x14ac:dyDescent="0.2">
      <c r="J354" s="114"/>
      <c r="K354" s="114"/>
      <c r="P354" s="114"/>
      <c r="Q354" s="114"/>
    </row>
    <row r="355" spans="10:17" ht="15.75" customHeight="1" x14ac:dyDescent="0.2">
      <c r="J355" s="114"/>
      <c r="K355" s="114"/>
      <c r="P355" s="114"/>
      <c r="Q355" s="114"/>
    </row>
    <row r="356" spans="10:17" ht="15.75" customHeight="1" x14ac:dyDescent="0.2">
      <c r="J356" s="114"/>
      <c r="K356" s="114"/>
      <c r="P356" s="114"/>
      <c r="Q356" s="114"/>
    </row>
    <row r="357" spans="10:17" ht="15.75" customHeight="1" x14ac:dyDescent="0.2">
      <c r="J357" s="114"/>
      <c r="K357" s="114"/>
      <c r="P357" s="114"/>
      <c r="Q357" s="114"/>
    </row>
    <row r="358" spans="10:17" ht="15.75" customHeight="1" x14ac:dyDescent="0.2">
      <c r="J358" s="114"/>
      <c r="K358" s="114"/>
      <c r="P358" s="114"/>
      <c r="Q358" s="114"/>
    </row>
    <row r="359" spans="10:17" ht="15.75" customHeight="1" x14ac:dyDescent="0.2">
      <c r="J359" s="114"/>
      <c r="K359" s="114"/>
      <c r="P359" s="114"/>
      <c r="Q359" s="114"/>
    </row>
    <row r="360" spans="10:17" ht="15.75" customHeight="1" x14ac:dyDescent="0.2">
      <c r="J360" s="114"/>
      <c r="K360" s="114"/>
      <c r="P360" s="114"/>
      <c r="Q360" s="114"/>
    </row>
    <row r="361" spans="10:17" ht="15.75" customHeight="1" x14ac:dyDescent="0.2">
      <c r="J361" s="114"/>
      <c r="K361" s="114"/>
      <c r="P361" s="114"/>
      <c r="Q361" s="114"/>
    </row>
    <row r="362" spans="10:17" ht="15.75" customHeight="1" x14ac:dyDescent="0.2">
      <c r="J362" s="114"/>
      <c r="K362" s="114"/>
      <c r="P362" s="114"/>
      <c r="Q362" s="114"/>
    </row>
    <row r="363" spans="10:17" ht="15.75" customHeight="1" x14ac:dyDescent="0.2">
      <c r="J363" s="114"/>
      <c r="K363" s="114"/>
      <c r="P363" s="114"/>
      <c r="Q363" s="114"/>
    </row>
    <row r="364" spans="10:17" ht="15.75" customHeight="1" x14ac:dyDescent="0.2">
      <c r="J364" s="114"/>
      <c r="K364" s="114"/>
      <c r="P364" s="114"/>
      <c r="Q364" s="114"/>
    </row>
    <row r="365" spans="10:17" ht="15.75" customHeight="1" x14ac:dyDescent="0.2">
      <c r="J365" s="114"/>
      <c r="K365" s="114"/>
      <c r="P365" s="114"/>
      <c r="Q365" s="114"/>
    </row>
    <row r="366" spans="10:17" ht="15.75" customHeight="1" x14ac:dyDescent="0.2">
      <c r="J366" s="114"/>
      <c r="K366" s="114"/>
      <c r="P366" s="114"/>
      <c r="Q366" s="114"/>
    </row>
    <row r="367" spans="10:17" ht="15.75" customHeight="1" x14ac:dyDescent="0.2">
      <c r="J367" s="114"/>
      <c r="K367" s="114"/>
      <c r="P367" s="114"/>
      <c r="Q367" s="114"/>
    </row>
    <row r="368" spans="10:17" ht="15.75" customHeight="1" x14ac:dyDescent="0.2">
      <c r="J368" s="114"/>
      <c r="K368" s="114"/>
      <c r="P368" s="114"/>
      <c r="Q368" s="114"/>
    </row>
    <row r="369" spans="10:17" ht="15.75" customHeight="1" x14ac:dyDescent="0.2">
      <c r="J369" s="114"/>
      <c r="K369" s="114"/>
      <c r="P369" s="114"/>
      <c r="Q369" s="114"/>
    </row>
    <row r="370" spans="10:17" ht="15.75" customHeight="1" x14ac:dyDescent="0.2">
      <c r="J370" s="114"/>
      <c r="K370" s="114"/>
      <c r="P370" s="114"/>
      <c r="Q370" s="114"/>
    </row>
    <row r="371" spans="10:17" ht="15.75" customHeight="1" x14ac:dyDescent="0.2">
      <c r="J371" s="114"/>
      <c r="K371" s="114"/>
      <c r="P371" s="114"/>
      <c r="Q371" s="114"/>
    </row>
    <row r="372" spans="10:17" ht="15.75" customHeight="1" x14ac:dyDescent="0.2">
      <c r="J372" s="114"/>
      <c r="K372" s="114"/>
      <c r="P372" s="114"/>
      <c r="Q372" s="114"/>
    </row>
    <row r="373" spans="10:17" ht="15.75" customHeight="1" x14ac:dyDescent="0.2">
      <c r="J373" s="114"/>
      <c r="K373" s="114"/>
      <c r="P373" s="114"/>
      <c r="Q373" s="114"/>
    </row>
    <row r="374" spans="10:17" ht="15.75" customHeight="1" x14ac:dyDescent="0.2">
      <c r="J374" s="114"/>
      <c r="K374" s="114"/>
      <c r="P374" s="114"/>
      <c r="Q374" s="114"/>
    </row>
    <row r="375" spans="10:17" ht="15.75" customHeight="1" x14ac:dyDescent="0.2">
      <c r="J375" s="114"/>
      <c r="K375" s="114"/>
      <c r="P375" s="114"/>
      <c r="Q375" s="114"/>
    </row>
    <row r="376" spans="10:17" ht="15.75" customHeight="1" x14ac:dyDescent="0.2">
      <c r="J376" s="114"/>
      <c r="K376" s="114"/>
      <c r="P376" s="114"/>
      <c r="Q376" s="114"/>
    </row>
    <row r="377" spans="10:17" ht="15.75" customHeight="1" x14ac:dyDescent="0.2">
      <c r="J377" s="114"/>
      <c r="K377" s="114"/>
      <c r="P377" s="114"/>
      <c r="Q377" s="114"/>
    </row>
    <row r="378" spans="10:17" ht="15.75" customHeight="1" x14ac:dyDescent="0.2">
      <c r="J378" s="114"/>
      <c r="K378" s="114"/>
      <c r="P378" s="114"/>
      <c r="Q378" s="114"/>
    </row>
    <row r="379" spans="10:17" ht="15.75" customHeight="1" x14ac:dyDescent="0.2">
      <c r="J379" s="114"/>
      <c r="K379" s="114"/>
      <c r="P379" s="114"/>
      <c r="Q379" s="114"/>
    </row>
    <row r="380" spans="10:17" ht="15.75" customHeight="1" x14ac:dyDescent="0.2">
      <c r="J380" s="114"/>
      <c r="K380" s="114"/>
      <c r="P380" s="114"/>
      <c r="Q380" s="114"/>
    </row>
    <row r="381" spans="10:17" ht="15.75" customHeight="1" x14ac:dyDescent="0.2">
      <c r="J381" s="114"/>
      <c r="K381" s="114"/>
      <c r="P381" s="114"/>
      <c r="Q381" s="114"/>
    </row>
    <row r="382" spans="10:17" ht="15.75" customHeight="1" x14ac:dyDescent="0.2">
      <c r="J382" s="114"/>
      <c r="K382" s="114"/>
      <c r="P382" s="114"/>
      <c r="Q382" s="114"/>
    </row>
    <row r="383" spans="10:17" ht="15.75" customHeight="1" x14ac:dyDescent="0.2">
      <c r="J383" s="114"/>
      <c r="K383" s="114"/>
      <c r="P383" s="114"/>
      <c r="Q383" s="114"/>
    </row>
    <row r="384" spans="10:17" ht="15.75" customHeight="1" x14ac:dyDescent="0.2">
      <c r="J384" s="114"/>
      <c r="K384" s="114"/>
      <c r="P384" s="114"/>
      <c r="Q384" s="114"/>
    </row>
    <row r="385" spans="10:17" ht="15.75" customHeight="1" x14ac:dyDescent="0.2">
      <c r="J385" s="114"/>
      <c r="K385" s="114"/>
      <c r="P385" s="114"/>
      <c r="Q385" s="114"/>
    </row>
    <row r="386" spans="10:17" ht="15.75" customHeight="1" x14ac:dyDescent="0.2">
      <c r="J386" s="114"/>
      <c r="K386" s="114"/>
      <c r="P386" s="114"/>
      <c r="Q386" s="114"/>
    </row>
    <row r="387" spans="10:17" ht="15.75" customHeight="1" x14ac:dyDescent="0.2">
      <c r="J387" s="114"/>
      <c r="K387" s="114"/>
      <c r="P387" s="114"/>
      <c r="Q387" s="114"/>
    </row>
    <row r="388" spans="10:17" ht="15.75" customHeight="1" x14ac:dyDescent="0.2">
      <c r="J388" s="114"/>
      <c r="K388" s="114"/>
      <c r="P388" s="114"/>
      <c r="Q388" s="114"/>
    </row>
    <row r="389" spans="10:17" ht="15.75" customHeight="1" x14ac:dyDescent="0.2">
      <c r="J389" s="114"/>
      <c r="K389" s="114"/>
      <c r="P389" s="114"/>
      <c r="Q389" s="114"/>
    </row>
    <row r="390" spans="10:17" ht="15.75" customHeight="1" x14ac:dyDescent="0.2">
      <c r="J390" s="114"/>
      <c r="K390" s="114"/>
      <c r="P390" s="114"/>
      <c r="Q390" s="114"/>
    </row>
    <row r="391" spans="10:17" ht="15.75" customHeight="1" x14ac:dyDescent="0.2">
      <c r="J391" s="114"/>
      <c r="K391" s="114"/>
      <c r="P391" s="114"/>
      <c r="Q391" s="114"/>
    </row>
    <row r="392" spans="10:17" ht="15.75" customHeight="1" x14ac:dyDescent="0.2">
      <c r="J392" s="114"/>
      <c r="K392" s="114"/>
      <c r="P392" s="114"/>
      <c r="Q392" s="114"/>
    </row>
    <row r="393" spans="10:17" ht="15.75" customHeight="1" x14ac:dyDescent="0.2">
      <c r="J393" s="114"/>
      <c r="K393" s="114"/>
      <c r="P393" s="114"/>
      <c r="Q393" s="114"/>
    </row>
    <row r="394" spans="10:17" ht="15.75" customHeight="1" x14ac:dyDescent="0.2">
      <c r="J394" s="114"/>
      <c r="K394" s="114"/>
      <c r="P394" s="114"/>
      <c r="Q394" s="114"/>
    </row>
    <row r="395" spans="10:17" ht="15.75" customHeight="1" x14ac:dyDescent="0.2">
      <c r="J395" s="114"/>
      <c r="K395" s="114"/>
      <c r="P395" s="114"/>
      <c r="Q395" s="114"/>
    </row>
    <row r="396" spans="10:17" ht="15.75" customHeight="1" x14ac:dyDescent="0.2">
      <c r="J396" s="114"/>
      <c r="K396" s="114"/>
      <c r="P396" s="114"/>
      <c r="Q396" s="114"/>
    </row>
    <row r="397" spans="10:17" ht="15.75" customHeight="1" x14ac:dyDescent="0.2">
      <c r="J397" s="114"/>
      <c r="K397" s="114"/>
      <c r="P397" s="114"/>
      <c r="Q397" s="114"/>
    </row>
    <row r="398" spans="10:17" ht="15.75" customHeight="1" x14ac:dyDescent="0.2">
      <c r="J398" s="114"/>
      <c r="K398" s="114"/>
      <c r="P398" s="114"/>
      <c r="Q398" s="114"/>
    </row>
    <row r="399" spans="10:17" ht="15.75" customHeight="1" x14ac:dyDescent="0.2">
      <c r="J399" s="114"/>
      <c r="K399" s="114"/>
      <c r="P399" s="114"/>
      <c r="Q399" s="114"/>
    </row>
    <row r="400" spans="10:17" ht="15.75" customHeight="1" x14ac:dyDescent="0.2">
      <c r="J400" s="114"/>
      <c r="K400" s="114"/>
      <c r="P400" s="114"/>
      <c r="Q400" s="114"/>
    </row>
    <row r="401" spans="10:17" ht="15.75" customHeight="1" x14ac:dyDescent="0.2">
      <c r="J401" s="114"/>
      <c r="K401" s="114"/>
      <c r="P401" s="114"/>
      <c r="Q401" s="114"/>
    </row>
    <row r="402" spans="10:17" ht="15.75" customHeight="1" x14ac:dyDescent="0.2">
      <c r="J402" s="114"/>
      <c r="K402" s="114"/>
      <c r="P402" s="114"/>
      <c r="Q402" s="114"/>
    </row>
    <row r="403" spans="10:17" ht="15.75" customHeight="1" x14ac:dyDescent="0.2">
      <c r="J403" s="114"/>
      <c r="K403" s="114"/>
      <c r="P403" s="114"/>
      <c r="Q403" s="114"/>
    </row>
    <row r="404" spans="10:17" ht="15.75" customHeight="1" x14ac:dyDescent="0.2">
      <c r="J404" s="114"/>
      <c r="K404" s="114"/>
      <c r="P404" s="114"/>
      <c r="Q404" s="114"/>
    </row>
    <row r="405" spans="10:17" ht="15.75" customHeight="1" x14ac:dyDescent="0.2">
      <c r="J405" s="114"/>
      <c r="K405" s="114"/>
      <c r="P405" s="114"/>
      <c r="Q405" s="114"/>
    </row>
    <row r="406" spans="10:17" ht="15.75" customHeight="1" x14ac:dyDescent="0.2">
      <c r="J406" s="114"/>
      <c r="K406" s="114"/>
      <c r="P406" s="114"/>
      <c r="Q406" s="114"/>
    </row>
    <row r="407" spans="10:17" ht="15.75" customHeight="1" x14ac:dyDescent="0.2">
      <c r="J407" s="114"/>
      <c r="K407" s="114"/>
      <c r="P407" s="114"/>
      <c r="Q407" s="114"/>
    </row>
    <row r="408" spans="10:17" ht="15.75" customHeight="1" x14ac:dyDescent="0.2">
      <c r="J408" s="114"/>
      <c r="K408" s="114"/>
      <c r="P408" s="114"/>
      <c r="Q408" s="114"/>
    </row>
    <row r="409" spans="10:17" ht="15.75" customHeight="1" x14ac:dyDescent="0.2">
      <c r="J409" s="114"/>
      <c r="K409" s="114"/>
      <c r="P409" s="114"/>
      <c r="Q409" s="114"/>
    </row>
    <row r="410" spans="10:17" ht="15.75" customHeight="1" x14ac:dyDescent="0.2">
      <c r="J410" s="114"/>
      <c r="K410" s="114"/>
      <c r="P410" s="114"/>
      <c r="Q410" s="114"/>
    </row>
    <row r="411" spans="10:17" ht="15.75" customHeight="1" x14ac:dyDescent="0.2">
      <c r="J411" s="114"/>
      <c r="K411" s="114"/>
      <c r="P411" s="114"/>
      <c r="Q411" s="114"/>
    </row>
    <row r="412" spans="10:17" ht="15.75" customHeight="1" x14ac:dyDescent="0.2">
      <c r="J412" s="114"/>
      <c r="K412" s="114"/>
      <c r="P412" s="114"/>
      <c r="Q412" s="114"/>
    </row>
    <row r="413" spans="10:17" ht="15.75" customHeight="1" x14ac:dyDescent="0.2">
      <c r="J413" s="114"/>
      <c r="K413" s="114"/>
      <c r="P413" s="114"/>
      <c r="Q413" s="114"/>
    </row>
    <row r="414" spans="10:17" ht="15.75" customHeight="1" x14ac:dyDescent="0.2">
      <c r="J414" s="114"/>
      <c r="K414" s="114"/>
      <c r="P414" s="114"/>
      <c r="Q414" s="114"/>
    </row>
    <row r="415" spans="10:17" ht="15.75" customHeight="1" x14ac:dyDescent="0.2">
      <c r="J415" s="114"/>
      <c r="K415" s="114"/>
      <c r="P415" s="114"/>
      <c r="Q415" s="114"/>
    </row>
    <row r="416" spans="10:17" ht="15.75" customHeight="1" x14ac:dyDescent="0.2">
      <c r="J416" s="114"/>
      <c r="K416" s="114"/>
      <c r="P416" s="114"/>
      <c r="Q416" s="114"/>
    </row>
    <row r="417" spans="10:17" ht="15.75" customHeight="1" x14ac:dyDescent="0.2">
      <c r="J417" s="114"/>
      <c r="K417" s="114"/>
      <c r="P417" s="114"/>
      <c r="Q417" s="114"/>
    </row>
    <row r="418" spans="10:17" ht="15.75" customHeight="1" x14ac:dyDescent="0.2">
      <c r="J418" s="114"/>
      <c r="K418" s="114"/>
      <c r="P418" s="114"/>
      <c r="Q418" s="114"/>
    </row>
    <row r="419" spans="10:17" ht="15.75" customHeight="1" x14ac:dyDescent="0.2">
      <c r="J419" s="114"/>
      <c r="K419" s="114"/>
      <c r="P419" s="114"/>
      <c r="Q419" s="114"/>
    </row>
    <row r="420" spans="10:17" ht="15.75" customHeight="1" x14ac:dyDescent="0.2">
      <c r="J420" s="114"/>
      <c r="K420" s="114"/>
      <c r="P420" s="114"/>
      <c r="Q420" s="114"/>
    </row>
    <row r="421" spans="10:17" ht="15.75" customHeight="1" x14ac:dyDescent="0.2">
      <c r="J421" s="114"/>
      <c r="K421" s="114"/>
      <c r="P421" s="114"/>
      <c r="Q421" s="114"/>
    </row>
    <row r="422" spans="10:17" ht="15.75" customHeight="1" x14ac:dyDescent="0.2">
      <c r="J422" s="114"/>
      <c r="K422" s="114"/>
      <c r="P422" s="114"/>
      <c r="Q422" s="114"/>
    </row>
    <row r="423" spans="10:17" ht="15.75" customHeight="1" x14ac:dyDescent="0.2">
      <c r="J423" s="114"/>
      <c r="K423" s="114"/>
      <c r="P423" s="114"/>
      <c r="Q423" s="114"/>
    </row>
    <row r="424" spans="10:17" ht="15.75" customHeight="1" x14ac:dyDescent="0.2">
      <c r="J424" s="114"/>
      <c r="K424" s="114"/>
      <c r="P424" s="114"/>
      <c r="Q424" s="114"/>
    </row>
    <row r="425" spans="10:17" ht="15.75" customHeight="1" x14ac:dyDescent="0.2">
      <c r="J425" s="114"/>
      <c r="K425" s="114"/>
      <c r="P425" s="114"/>
      <c r="Q425" s="114"/>
    </row>
    <row r="426" spans="10:17" ht="15.75" customHeight="1" x14ac:dyDescent="0.2">
      <c r="J426" s="114"/>
      <c r="K426" s="114"/>
      <c r="P426" s="114"/>
      <c r="Q426" s="114"/>
    </row>
    <row r="427" spans="10:17" ht="15.75" customHeight="1" x14ac:dyDescent="0.2">
      <c r="J427" s="114"/>
      <c r="K427" s="114"/>
      <c r="P427" s="114"/>
      <c r="Q427" s="114"/>
    </row>
    <row r="428" spans="10:17" ht="15.75" customHeight="1" x14ac:dyDescent="0.2">
      <c r="J428" s="114"/>
      <c r="K428" s="114"/>
      <c r="P428" s="114"/>
      <c r="Q428" s="114"/>
    </row>
    <row r="429" spans="10:17" ht="15.75" customHeight="1" x14ac:dyDescent="0.2">
      <c r="J429" s="114"/>
      <c r="K429" s="114"/>
      <c r="P429" s="114"/>
      <c r="Q429" s="114"/>
    </row>
    <row r="430" spans="10:17" ht="15.75" customHeight="1" x14ac:dyDescent="0.2">
      <c r="J430" s="114"/>
      <c r="K430" s="114"/>
      <c r="P430" s="114"/>
      <c r="Q430" s="114"/>
    </row>
    <row r="431" spans="10:17" ht="15.75" customHeight="1" x14ac:dyDescent="0.2">
      <c r="J431" s="114"/>
      <c r="K431" s="114"/>
      <c r="P431" s="114"/>
      <c r="Q431" s="114"/>
    </row>
    <row r="432" spans="10:17" ht="15.75" customHeight="1" x14ac:dyDescent="0.2">
      <c r="J432" s="114"/>
      <c r="K432" s="114"/>
      <c r="P432" s="114"/>
      <c r="Q432" s="114"/>
    </row>
    <row r="433" spans="10:17" ht="15.75" customHeight="1" x14ac:dyDescent="0.2">
      <c r="J433" s="114"/>
      <c r="K433" s="114"/>
      <c r="P433" s="114"/>
      <c r="Q433" s="114"/>
    </row>
    <row r="434" spans="10:17" ht="15.75" customHeight="1" x14ac:dyDescent="0.2">
      <c r="J434" s="114"/>
      <c r="K434" s="114"/>
      <c r="P434" s="114"/>
      <c r="Q434" s="114"/>
    </row>
    <row r="435" spans="10:17" ht="15.75" customHeight="1" x14ac:dyDescent="0.2">
      <c r="J435" s="114"/>
      <c r="K435" s="114"/>
      <c r="P435" s="114"/>
      <c r="Q435" s="114"/>
    </row>
    <row r="436" spans="10:17" ht="15.75" customHeight="1" x14ac:dyDescent="0.2">
      <c r="J436" s="114"/>
      <c r="K436" s="114"/>
      <c r="P436" s="114"/>
      <c r="Q436" s="114"/>
    </row>
    <row r="437" spans="10:17" ht="15.75" customHeight="1" x14ac:dyDescent="0.2">
      <c r="J437" s="114"/>
      <c r="K437" s="114"/>
      <c r="P437" s="114"/>
      <c r="Q437" s="114"/>
    </row>
    <row r="438" spans="10:17" ht="15.75" customHeight="1" x14ac:dyDescent="0.2">
      <c r="J438" s="114"/>
      <c r="K438" s="114"/>
      <c r="P438" s="114"/>
      <c r="Q438" s="114"/>
    </row>
    <row r="439" spans="10:17" ht="15.75" customHeight="1" x14ac:dyDescent="0.2">
      <c r="J439" s="114"/>
      <c r="K439" s="114"/>
      <c r="P439" s="114"/>
      <c r="Q439" s="114"/>
    </row>
    <row r="440" spans="10:17" ht="15.75" customHeight="1" x14ac:dyDescent="0.2">
      <c r="J440" s="114"/>
      <c r="K440" s="114"/>
      <c r="P440" s="114"/>
      <c r="Q440" s="114"/>
    </row>
    <row r="441" spans="10:17" ht="15.75" customHeight="1" x14ac:dyDescent="0.2">
      <c r="J441" s="114"/>
      <c r="K441" s="114"/>
      <c r="P441" s="114"/>
      <c r="Q441" s="114"/>
    </row>
    <row r="442" spans="10:17" ht="15.75" customHeight="1" x14ac:dyDescent="0.2">
      <c r="J442" s="114"/>
      <c r="K442" s="114"/>
      <c r="P442" s="114"/>
      <c r="Q442" s="114"/>
    </row>
    <row r="443" spans="10:17" ht="15.75" customHeight="1" x14ac:dyDescent="0.2">
      <c r="J443" s="114"/>
      <c r="K443" s="114"/>
      <c r="P443" s="114"/>
      <c r="Q443" s="114"/>
    </row>
    <row r="444" spans="10:17" ht="15.75" customHeight="1" x14ac:dyDescent="0.2">
      <c r="J444" s="114"/>
      <c r="K444" s="114"/>
      <c r="P444" s="114"/>
      <c r="Q444" s="114"/>
    </row>
    <row r="445" spans="10:17" ht="15.75" customHeight="1" x14ac:dyDescent="0.2">
      <c r="J445" s="114"/>
      <c r="K445" s="114"/>
      <c r="P445" s="114"/>
      <c r="Q445" s="114"/>
    </row>
    <row r="446" spans="10:17" ht="15.75" customHeight="1" x14ac:dyDescent="0.2">
      <c r="J446" s="114"/>
      <c r="K446" s="114"/>
      <c r="P446" s="114"/>
      <c r="Q446" s="114"/>
    </row>
    <row r="447" spans="10:17" ht="15.75" customHeight="1" x14ac:dyDescent="0.2">
      <c r="J447" s="114"/>
      <c r="K447" s="114"/>
      <c r="P447" s="114"/>
      <c r="Q447" s="114"/>
    </row>
    <row r="448" spans="10:17" ht="15.75" customHeight="1" x14ac:dyDescent="0.2">
      <c r="J448" s="114"/>
      <c r="K448" s="114"/>
      <c r="P448" s="114"/>
      <c r="Q448" s="114"/>
    </row>
    <row r="449" spans="10:17" ht="15.75" customHeight="1" x14ac:dyDescent="0.2">
      <c r="J449" s="114"/>
      <c r="K449" s="114"/>
      <c r="P449" s="114"/>
      <c r="Q449" s="114"/>
    </row>
    <row r="450" spans="10:17" ht="15.75" customHeight="1" x14ac:dyDescent="0.2">
      <c r="J450" s="114"/>
      <c r="K450" s="114"/>
      <c r="P450" s="114"/>
      <c r="Q450" s="114"/>
    </row>
    <row r="451" spans="10:17" ht="15.75" customHeight="1" x14ac:dyDescent="0.2">
      <c r="J451" s="114"/>
      <c r="K451" s="114"/>
      <c r="P451" s="114"/>
      <c r="Q451" s="114"/>
    </row>
    <row r="452" spans="10:17" ht="15.75" customHeight="1" x14ac:dyDescent="0.2">
      <c r="J452" s="114"/>
      <c r="K452" s="114"/>
      <c r="P452" s="114"/>
      <c r="Q452" s="114"/>
    </row>
    <row r="453" spans="10:17" ht="15.75" customHeight="1" x14ac:dyDescent="0.2">
      <c r="J453" s="114"/>
      <c r="K453" s="114"/>
      <c r="P453" s="114"/>
      <c r="Q453" s="114"/>
    </row>
    <row r="454" spans="10:17" ht="15.75" customHeight="1" x14ac:dyDescent="0.2">
      <c r="J454" s="114"/>
      <c r="K454" s="114"/>
      <c r="P454" s="114"/>
      <c r="Q454" s="114"/>
    </row>
    <row r="455" spans="10:17" ht="15.75" customHeight="1" x14ac:dyDescent="0.2">
      <c r="J455" s="114"/>
      <c r="K455" s="114"/>
      <c r="P455" s="114"/>
      <c r="Q455" s="114"/>
    </row>
    <row r="456" spans="10:17" ht="15.75" customHeight="1" x14ac:dyDescent="0.2">
      <c r="J456" s="114"/>
      <c r="K456" s="114"/>
      <c r="P456" s="114"/>
      <c r="Q456" s="114"/>
    </row>
    <row r="457" spans="10:17" ht="15.75" customHeight="1" x14ac:dyDescent="0.2">
      <c r="J457" s="114"/>
      <c r="K457" s="114"/>
      <c r="P457" s="114"/>
      <c r="Q457" s="114"/>
    </row>
    <row r="458" spans="10:17" ht="15.75" customHeight="1" x14ac:dyDescent="0.2">
      <c r="J458" s="114"/>
      <c r="K458" s="114"/>
      <c r="P458" s="114"/>
      <c r="Q458" s="114"/>
    </row>
    <row r="459" spans="10:17" ht="15.75" customHeight="1" x14ac:dyDescent="0.2">
      <c r="J459" s="114"/>
      <c r="K459" s="114"/>
      <c r="P459" s="114"/>
      <c r="Q459" s="114"/>
    </row>
    <row r="460" spans="10:17" ht="15.75" customHeight="1" x14ac:dyDescent="0.2">
      <c r="J460" s="114"/>
      <c r="K460" s="114"/>
      <c r="P460" s="114"/>
      <c r="Q460" s="114"/>
    </row>
    <row r="461" spans="10:17" ht="15.75" customHeight="1" x14ac:dyDescent="0.2">
      <c r="J461" s="114"/>
      <c r="K461" s="114"/>
      <c r="P461" s="114"/>
      <c r="Q461" s="114"/>
    </row>
    <row r="462" spans="10:17" ht="15.75" customHeight="1" x14ac:dyDescent="0.2">
      <c r="J462" s="114"/>
      <c r="K462" s="114"/>
      <c r="P462" s="114"/>
      <c r="Q462" s="114"/>
    </row>
    <row r="463" spans="10:17" ht="15.75" customHeight="1" x14ac:dyDescent="0.2">
      <c r="J463" s="114"/>
      <c r="K463" s="114"/>
      <c r="P463" s="114"/>
      <c r="Q463" s="114"/>
    </row>
    <row r="464" spans="10:17" ht="15.75" customHeight="1" x14ac:dyDescent="0.2">
      <c r="J464" s="114"/>
      <c r="K464" s="114"/>
      <c r="P464" s="114"/>
      <c r="Q464" s="114"/>
    </row>
    <row r="465" spans="10:17" ht="15.75" customHeight="1" x14ac:dyDescent="0.2">
      <c r="J465" s="114"/>
      <c r="K465" s="114"/>
      <c r="P465" s="114"/>
      <c r="Q465" s="114"/>
    </row>
    <row r="466" spans="10:17" ht="15.75" customHeight="1" x14ac:dyDescent="0.2">
      <c r="J466" s="114"/>
      <c r="K466" s="114"/>
      <c r="P466" s="114"/>
      <c r="Q466" s="114"/>
    </row>
    <row r="467" spans="10:17" ht="15.75" customHeight="1" x14ac:dyDescent="0.2">
      <c r="J467" s="114"/>
      <c r="K467" s="114"/>
      <c r="P467" s="114"/>
      <c r="Q467" s="114"/>
    </row>
    <row r="468" spans="10:17" ht="15.75" customHeight="1" x14ac:dyDescent="0.2">
      <c r="J468" s="114"/>
      <c r="K468" s="114"/>
      <c r="P468" s="114"/>
      <c r="Q468" s="114"/>
    </row>
    <row r="469" spans="10:17" ht="15.75" customHeight="1" x14ac:dyDescent="0.2">
      <c r="J469" s="114"/>
      <c r="K469" s="114"/>
      <c r="P469" s="114"/>
      <c r="Q469" s="114"/>
    </row>
    <row r="470" spans="10:17" ht="15.75" customHeight="1" x14ac:dyDescent="0.2">
      <c r="J470" s="114"/>
      <c r="K470" s="114"/>
      <c r="P470" s="114"/>
      <c r="Q470" s="114"/>
    </row>
    <row r="471" spans="10:17" ht="15.75" customHeight="1" x14ac:dyDescent="0.2">
      <c r="J471" s="114"/>
      <c r="K471" s="114"/>
      <c r="P471" s="114"/>
      <c r="Q471" s="114"/>
    </row>
    <row r="472" spans="10:17" ht="15.75" customHeight="1" x14ac:dyDescent="0.2">
      <c r="J472" s="114"/>
      <c r="K472" s="114"/>
      <c r="P472" s="114"/>
      <c r="Q472" s="114"/>
    </row>
    <row r="473" spans="10:17" ht="15.75" customHeight="1" x14ac:dyDescent="0.2">
      <c r="J473" s="114"/>
      <c r="K473" s="114"/>
      <c r="P473" s="114"/>
      <c r="Q473" s="114"/>
    </row>
    <row r="474" spans="10:17" ht="15.75" customHeight="1" x14ac:dyDescent="0.2">
      <c r="J474" s="114"/>
      <c r="K474" s="114"/>
      <c r="P474" s="114"/>
      <c r="Q474" s="114"/>
    </row>
    <row r="475" spans="10:17" ht="15.75" customHeight="1" x14ac:dyDescent="0.2">
      <c r="J475" s="114"/>
      <c r="K475" s="114"/>
      <c r="P475" s="114"/>
      <c r="Q475" s="114"/>
    </row>
    <row r="476" spans="10:17" ht="15.75" customHeight="1" x14ac:dyDescent="0.2">
      <c r="J476" s="114"/>
      <c r="K476" s="114"/>
      <c r="P476" s="114"/>
      <c r="Q476" s="114"/>
    </row>
    <row r="477" spans="10:17" ht="15.75" customHeight="1" x14ac:dyDescent="0.2">
      <c r="J477" s="114"/>
      <c r="K477" s="114"/>
      <c r="P477" s="114"/>
      <c r="Q477" s="114"/>
    </row>
    <row r="478" spans="10:17" ht="15.75" customHeight="1" x14ac:dyDescent="0.2">
      <c r="J478" s="114"/>
      <c r="K478" s="114"/>
      <c r="P478" s="114"/>
      <c r="Q478" s="114"/>
    </row>
    <row r="479" spans="10:17" ht="15.75" customHeight="1" x14ac:dyDescent="0.2">
      <c r="J479" s="114"/>
      <c r="K479" s="114"/>
      <c r="P479" s="114"/>
      <c r="Q479" s="114"/>
    </row>
    <row r="480" spans="10:17" ht="15.75" customHeight="1" x14ac:dyDescent="0.2">
      <c r="J480" s="114"/>
      <c r="K480" s="114"/>
      <c r="P480" s="114"/>
      <c r="Q480" s="114"/>
    </row>
    <row r="481" spans="10:17" ht="15.75" customHeight="1" x14ac:dyDescent="0.2">
      <c r="J481" s="114"/>
      <c r="K481" s="114"/>
      <c r="P481" s="114"/>
      <c r="Q481" s="114"/>
    </row>
    <row r="482" spans="10:17" ht="15.75" customHeight="1" x14ac:dyDescent="0.2">
      <c r="J482" s="114"/>
      <c r="K482" s="114"/>
      <c r="P482" s="114"/>
      <c r="Q482" s="114"/>
    </row>
    <row r="483" spans="10:17" ht="15.75" customHeight="1" x14ac:dyDescent="0.2">
      <c r="J483" s="114"/>
      <c r="K483" s="114"/>
      <c r="P483" s="114"/>
      <c r="Q483" s="114"/>
    </row>
    <row r="484" spans="10:17" ht="15.75" customHeight="1" x14ac:dyDescent="0.2">
      <c r="J484" s="114"/>
      <c r="K484" s="114"/>
      <c r="P484" s="114"/>
      <c r="Q484" s="114"/>
    </row>
    <row r="485" spans="10:17" ht="15.75" customHeight="1" x14ac:dyDescent="0.2">
      <c r="J485" s="114"/>
      <c r="K485" s="114"/>
      <c r="P485" s="114"/>
      <c r="Q485" s="114"/>
    </row>
    <row r="486" spans="10:17" ht="15.75" customHeight="1" x14ac:dyDescent="0.2">
      <c r="J486" s="114"/>
      <c r="K486" s="114"/>
      <c r="P486" s="114"/>
      <c r="Q486" s="114"/>
    </row>
    <row r="487" spans="10:17" ht="15.75" customHeight="1" x14ac:dyDescent="0.2">
      <c r="J487" s="114"/>
      <c r="K487" s="114"/>
      <c r="P487" s="114"/>
      <c r="Q487" s="114"/>
    </row>
    <row r="488" spans="10:17" ht="15.75" customHeight="1" x14ac:dyDescent="0.2">
      <c r="J488" s="114"/>
      <c r="K488" s="114"/>
      <c r="P488" s="114"/>
      <c r="Q488" s="114"/>
    </row>
    <row r="489" spans="10:17" ht="15.75" customHeight="1" x14ac:dyDescent="0.2">
      <c r="J489" s="114"/>
      <c r="K489" s="114"/>
      <c r="P489" s="114"/>
      <c r="Q489" s="114"/>
    </row>
    <row r="490" spans="10:17" ht="15.75" customHeight="1" x14ac:dyDescent="0.2">
      <c r="J490" s="114"/>
      <c r="K490" s="114"/>
      <c r="P490" s="114"/>
      <c r="Q490" s="114"/>
    </row>
    <row r="491" spans="10:17" ht="15.75" customHeight="1" x14ac:dyDescent="0.2">
      <c r="J491" s="114"/>
      <c r="K491" s="114"/>
      <c r="P491" s="114"/>
      <c r="Q491" s="114"/>
    </row>
    <row r="492" spans="10:17" ht="15.75" customHeight="1" x14ac:dyDescent="0.2">
      <c r="J492" s="114"/>
      <c r="K492" s="114"/>
      <c r="P492" s="114"/>
      <c r="Q492" s="114"/>
    </row>
    <row r="493" spans="10:17" ht="15.75" customHeight="1" x14ac:dyDescent="0.2">
      <c r="J493" s="114"/>
      <c r="K493" s="114"/>
      <c r="P493" s="114"/>
      <c r="Q493" s="114"/>
    </row>
    <row r="494" spans="10:17" ht="15.75" customHeight="1" x14ac:dyDescent="0.2">
      <c r="J494" s="114"/>
      <c r="K494" s="114"/>
      <c r="P494" s="114"/>
      <c r="Q494" s="114"/>
    </row>
    <row r="495" spans="10:17" ht="15.75" customHeight="1" x14ac:dyDescent="0.2">
      <c r="J495" s="114"/>
      <c r="K495" s="114"/>
      <c r="P495" s="114"/>
      <c r="Q495" s="114"/>
    </row>
    <row r="496" spans="10:17" ht="15.75" customHeight="1" x14ac:dyDescent="0.2">
      <c r="J496" s="114"/>
      <c r="K496" s="114"/>
      <c r="P496" s="114"/>
      <c r="Q496" s="114"/>
    </row>
    <row r="497" spans="10:17" ht="15.75" customHeight="1" x14ac:dyDescent="0.2">
      <c r="J497" s="114"/>
      <c r="K497" s="114"/>
      <c r="P497" s="114"/>
      <c r="Q497" s="114"/>
    </row>
    <row r="498" spans="10:17" ht="15.75" customHeight="1" x14ac:dyDescent="0.2">
      <c r="J498" s="114"/>
      <c r="K498" s="114"/>
      <c r="P498" s="114"/>
      <c r="Q498" s="114"/>
    </row>
    <row r="499" spans="10:17" ht="15.75" customHeight="1" x14ac:dyDescent="0.2">
      <c r="J499" s="114"/>
      <c r="K499" s="114"/>
      <c r="P499" s="114"/>
      <c r="Q499" s="114"/>
    </row>
    <row r="500" spans="10:17" ht="15.75" customHeight="1" x14ac:dyDescent="0.2">
      <c r="J500" s="114"/>
      <c r="K500" s="114"/>
      <c r="P500" s="114"/>
      <c r="Q500" s="114"/>
    </row>
    <row r="501" spans="10:17" ht="15.75" customHeight="1" x14ac:dyDescent="0.2">
      <c r="J501" s="114"/>
      <c r="K501" s="114"/>
      <c r="P501" s="114"/>
      <c r="Q501" s="114"/>
    </row>
    <row r="502" spans="10:17" ht="15.75" customHeight="1" x14ac:dyDescent="0.2">
      <c r="J502" s="114"/>
      <c r="K502" s="114"/>
      <c r="P502" s="114"/>
      <c r="Q502" s="114"/>
    </row>
    <row r="503" spans="10:17" ht="15.75" customHeight="1" x14ac:dyDescent="0.2">
      <c r="J503" s="114"/>
      <c r="K503" s="114"/>
      <c r="P503" s="114"/>
      <c r="Q503" s="114"/>
    </row>
    <row r="504" spans="10:17" ht="15.75" customHeight="1" x14ac:dyDescent="0.2">
      <c r="J504" s="114"/>
      <c r="K504" s="114"/>
      <c r="P504" s="114"/>
      <c r="Q504" s="114"/>
    </row>
    <row r="505" spans="10:17" ht="15.75" customHeight="1" x14ac:dyDescent="0.2">
      <c r="J505" s="114"/>
      <c r="K505" s="114"/>
      <c r="P505" s="114"/>
      <c r="Q505" s="114"/>
    </row>
    <row r="506" spans="10:17" ht="15.75" customHeight="1" x14ac:dyDescent="0.2">
      <c r="J506" s="114"/>
      <c r="K506" s="114"/>
      <c r="P506" s="114"/>
      <c r="Q506" s="114"/>
    </row>
    <row r="507" spans="10:17" ht="15.75" customHeight="1" x14ac:dyDescent="0.2">
      <c r="J507" s="114"/>
      <c r="K507" s="114"/>
      <c r="P507" s="114"/>
      <c r="Q507" s="114"/>
    </row>
    <row r="508" spans="10:17" ht="15.75" customHeight="1" x14ac:dyDescent="0.2">
      <c r="J508" s="114"/>
      <c r="K508" s="114"/>
      <c r="P508" s="114"/>
      <c r="Q508" s="114"/>
    </row>
    <row r="509" spans="10:17" ht="15.75" customHeight="1" x14ac:dyDescent="0.2">
      <c r="J509" s="114"/>
      <c r="K509" s="114"/>
      <c r="P509" s="114"/>
      <c r="Q509" s="114"/>
    </row>
    <row r="510" spans="10:17" ht="15.75" customHeight="1" x14ac:dyDescent="0.2">
      <c r="J510" s="114"/>
      <c r="K510" s="114"/>
      <c r="P510" s="114"/>
      <c r="Q510" s="114"/>
    </row>
    <row r="511" spans="10:17" ht="15.75" customHeight="1" x14ac:dyDescent="0.2">
      <c r="J511" s="114"/>
      <c r="K511" s="114"/>
      <c r="P511" s="114"/>
      <c r="Q511" s="114"/>
    </row>
    <row r="512" spans="10:17" ht="15.75" customHeight="1" x14ac:dyDescent="0.2">
      <c r="J512" s="114"/>
      <c r="K512" s="114"/>
      <c r="P512" s="114"/>
      <c r="Q512" s="114"/>
    </row>
    <row r="513" spans="10:17" ht="15.75" customHeight="1" x14ac:dyDescent="0.2">
      <c r="J513" s="114"/>
      <c r="K513" s="114"/>
      <c r="P513" s="114"/>
      <c r="Q513" s="114"/>
    </row>
    <row r="514" spans="10:17" ht="15.75" customHeight="1" x14ac:dyDescent="0.2">
      <c r="J514" s="114"/>
      <c r="K514" s="114"/>
      <c r="P514" s="114"/>
      <c r="Q514" s="114"/>
    </row>
    <row r="515" spans="10:17" ht="15.75" customHeight="1" x14ac:dyDescent="0.2">
      <c r="J515" s="114"/>
      <c r="K515" s="114"/>
      <c r="P515" s="114"/>
      <c r="Q515" s="114"/>
    </row>
    <row r="516" spans="10:17" ht="15.75" customHeight="1" x14ac:dyDescent="0.2">
      <c r="J516" s="114"/>
      <c r="K516" s="114"/>
      <c r="P516" s="114"/>
      <c r="Q516" s="114"/>
    </row>
    <row r="517" spans="10:17" ht="15.75" customHeight="1" x14ac:dyDescent="0.2">
      <c r="J517" s="114"/>
      <c r="K517" s="114"/>
      <c r="P517" s="114"/>
      <c r="Q517" s="114"/>
    </row>
    <row r="518" spans="10:17" ht="15.75" customHeight="1" x14ac:dyDescent="0.2">
      <c r="J518" s="114"/>
      <c r="K518" s="114"/>
      <c r="P518" s="114"/>
      <c r="Q518" s="114"/>
    </row>
    <row r="519" spans="10:17" ht="15.75" customHeight="1" x14ac:dyDescent="0.2">
      <c r="J519" s="114"/>
      <c r="K519" s="114"/>
      <c r="P519" s="114"/>
      <c r="Q519" s="114"/>
    </row>
    <row r="520" spans="10:17" ht="15.75" customHeight="1" x14ac:dyDescent="0.2">
      <c r="J520" s="114"/>
      <c r="K520" s="114"/>
      <c r="P520" s="114"/>
      <c r="Q520" s="114"/>
    </row>
    <row r="521" spans="10:17" ht="15.75" customHeight="1" x14ac:dyDescent="0.2">
      <c r="J521" s="114"/>
      <c r="K521" s="114"/>
      <c r="P521" s="114"/>
      <c r="Q521" s="114"/>
    </row>
    <row r="522" spans="10:17" ht="15.75" customHeight="1" x14ac:dyDescent="0.2">
      <c r="J522" s="114"/>
      <c r="K522" s="114"/>
      <c r="P522" s="114"/>
      <c r="Q522" s="114"/>
    </row>
    <row r="523" spans="10:17" ht="15.75" customHeight="1" x14ac:dyDescent="0.2">
      <c r="J523" s="114"/>
      <c r="K523" s="114"/>
      <c r="P523" s="114"/>
      <c r="Q523" s="114"/>
    </row>
    <row r="524" spans="10:17" ht="15.75" customHeight="1" x14ac:dyDescent="0.2">
      <c r="J524" s="114"/>
      <c r="K524" s="114"/>
      <c r="P524" s="114"/>
      <c r="Q524" s="114"/>
    </row>
    <row r="525" spans="10:17" ht="15.75" customHeight="1" x14ac:dyDescent="0.2">
      <c r="J525" s="114"/>
      <c r="K525" s="114"/>
      <c r="P525" s="114"/>
      <c r="Q525" s="114"/>
    </row>
    <row r="526" spans="10:17" ht="15.75" customHeight="1" x14ac:dyDescent="0.2">
      <c r="J526" s="114"/>
      <c r="K526" s="114"/>
      <c r="P526" s="114"/>
      <c r="Q526" s="114"/>
    </row>
    <row r="527" spans="10:17" ht="15.75" customHeight="1" x14ac:dyDescent="0.2">
      <c r="J527" s="114"/>
      <c r="K527" s="114"/>
      <c r="P527" s="114"/>
      <c r="Q527" s="114"/>
    </row>
    <row r="528" spans="10:17" ht="15.75" customHeight="1" x14ac:dyDescent="0.2">
      <c r="J528" s="114"/>
      <c r="K528" s="114"/>
      <c r="P528" s="114"/>
      <c r="Q528" s="114"/>
    </row>
    <row r="529" spans="10:17" ht="15.75" customHeight="1" x14ac:dyDescent="0.2">
      <c r="J529" s="114"/>
      <c r="K529" s="114"/>
      <c r="P529" s="114"/>
      <c r="Q529" s="114"/>
    </row>
    <row r="530" spans="10:17" ht="15.75" customHeight="1" x14ac:dyDescent="0.2">
      <c r="J530" s="114"/>
      <c r="K530" s="114"/>
      <c r="P530" s="114"/>
      <c r="Q530" s="114"/>
    </row>
    <row r="531" spans="10:17" ht="15.75" customHeight="1" x14ac:dyDescent="0.2">
      <c r="J531" s="114"/>
      <c r="K531" s="114"/>
      <c r="P531" s="114"/>
      <c r="Q531" s="114"/>
    </row>
    <row r="532" spans="10:17" ht="15.75" customHeight="1" x14ac:dyDescent="0.2">
      <c r="J532" s="114"/>
      <c r="K532" s="114"/>
      <c r="P532" s="114"/>
      <c r="Q532" s="114"/>
    </row>
    <row r="533" spans="10:17" ht="15.75" customHeight="1" x14ac:dyDescent="0.2">
      <c r="J533" s="114"/>
      <c r="K533" s="114"/>
      <c r="P533" s="114"/>
      <c r="Q533" s="114"/>
    </row>
    <row r="534" spans="10:17" ht="15.75" customHeight="1" x14ac:dyDescent="0.2">
      <c r="J534" s="114"/>
      <c r="K534" s="114"/>
      <c r="P534" s="114"/>
      <c r="Q534" s="114"/>
    </row>
    <row r="535" spans="10:17" ht="15.75" customHeight="1" x14ac:dyDescent="0.2">
      <c r="J535" s="114"/>
      <c r="K535" s="114"/>
      <c r="P535" s="114"/>
      <c r="Q535" s="114"/>
    </row>
    <row r="536" spans="10:17" ht="15.75" customHeight="1" x14ac:dyDescent="0.2">
      <c r="J536" s="114"/>
      <c r="K536" s="114"/>
      <c r="P536" s="114"/>
      <c r="Q536" s="114"/>
    </row>
    <row r="537" spans="10:17" ht="15.75" customHeight="1" x14ac:dyDescent="0.2">
      <c r="J537" s="114"/>
      <c r="K537" s="114"/>
      <c r="P537" s="114"/>
      <c r="Q537" s="114"/>
    </row>
    <row r="538" spans="10:17" ht="15.75" customHeight="1" x14ac:dyDescent="0.2">
      <c r="J538" s="114"/>
      <c r="K538" s="114"/>
      <c r="P538" s="114"/>
      <c r="Q538" s="114"/>
    </row>
    <row r="539" spans="10:17" ht="15.75" customHeight="1" x14ac:dyDescent="0.2">
      <c r="J539" s="114"/>
      <c r="K539" s="114"/>
      <c r="P539" s="114"/>
      <c r="Q539" s="114"/>
    </row>
    <row r="540" spans="10:17" ht="15.75" customHeight="1" x14ac:dyDescent="0.2">
      <c r="J540" s="114"/>
      <c r="K540" s="114"/>
      <c r="P540" s="114"/>
      <c r="Q540" s="114"/>
    </row>
    <row r="541" spans="10:17" ht="15.75" customHeight="1" x14ac:dyDescent="0.2">
      <c r="J541" s="114"/>
      <c r="K541" s="114"/>
      <c r="P541" s="114"/>
      <c r="Q541" s="114"/>
    </row>
    <row r="542" spans="10:17" ht="15.75" customHeight="1" x14ac:dyDescent="0.2">
      <c r="J542" s="114"/>
      <c r="K542" s="114"/>
      <c r="P542" s="114"/>
      <c r="Q542" s="114"/>
    </row>
    <row r="543" spans="10:17" ht="15.75" customHeight="1" x14ac:dyDescent="0.2">
      <c r="J543" s="114"/>
      <c r="K543" s="114"/>
      <c r="P543" s="114"/>
      <c r="Q543" s="114"/>
    </row>
    <row r="544" spans="10:17" ht="15.75" customHeight="1" x14ac:dyDescent="0.2">
      <c r="J544" s="114"/>
      <c r="K544" s="114"/>
      <c r="P544" s="114"/>
      <c r="Q544" s="114"/>
    </row>
    <row r="545" spans="10:17" ht="15.75" customHeight="1" x14ac:dyDescent="0.2">
      <c r="J545" s="114"/>
      <c r="K545" s="114"/>
      <c r="P545" s="114"/>
      <c r="Q545" s="114"/>
    </row>
    <row r="546" spans="10:17" ht="15.75" customHeight="1" x14ac:dyDescent="0.2">
      <c r="J546" s="114"/>
      <c r="K546" s="114"/>
      <c r="P546" s="114"/>
      <c r="Q546" s="114"/>
    </row>
    <row r="547" spans="10:17" ht="15.75" customHeight="1" x14ac:dyDescent="0.2">
      <c r="J547" s="114"/>
      <c r="K547" s="114"/>
      <c r="P547" s="114"/>
      <c r="Q547" s="114"/>
    </row>
    <row r="548" spans="10:17" ht="15.75" customHeight="1" x14ac:dyDescent="0.2">
      <c r="J548" s="114"/>
      <c r="K548" s="114"/>
      <c r="P548" s="114"/>
      <c r="Q548" s="114"/>
    </row>
    <row r="549" spans="10:17" ht="15.75" customHeight="1" x14ac:dyDescent="0.2">
      <c r="J549" s="114"/>
      <c r="K549" s="114"/>
      <c r="P549" s="114"/>
      <c r="Q549" s="114"/>
    </row>
    <row r="550" spans="10:17" ht="15.75" customHeight="1" x14ac:dyDescent="0.2">
      <c r="J550" s="114"/>
      <c r="K550" s="114"/>
      <c r="P550" s="114"/>
      <c r="Q550" s="114"/>
    </row>
    <row r="551" spans="10:17" ht="15.75" customHeight="1" x14ac:dyDescent="0.2">
      <c r="J551" s="114"/>
      <c r="K551" s="114"/>
      <c r="P551" s="114"/>
      <c r="Q551" s="114"/>
    </row>
    <row r="552" spans="10:17" ht="15.75" customHeight="1" x14ac:dyDescent="0.2">
      <c r="J552" s="114"/>
      <c r="K552" s="114"/>
      <c r="P552" s="114"/>
      <c r="Q552" s="114"/>
    </row>
    <row r="553" spans="10:17" ht="15.75" customHeight="1" x14ac:dyDescent="0.2">
      <c r="J553" s="114"/>
      <c r="K553" s="114"/>
      <c r="P553" s="114"/>
      <c r="Q553" s="114"/>
    </row>
    <row r="554" spans="10:17" ht="15.75" customHeight="1" x14ac:dyDescent="0.2">
      <c r="J554" s="114"/>
      <c r="K554" s="114"/>
      <c r="P554" s="114"/>
      <c r="Q554" s="114"/>
    </row>
    <row r="555" spans="10:17" ht="15.75" customHeight="1" x14ac:dyDescent="0.2">
      <c r="J555" s="114"/>
      <c r="K555" s="114"/>
      <c r="P555" s="114"/>
      <c r="Q555" s="114"/>
    </row>
    <row r="556" spans="10:17" ht="15.75" customHeight="1" x14ac:dyDescent="0.2">
      <c r="J556" s="114"/>
      <c r="K556" s="114"/>
      <c r="P556" s="114"/>
      <c r="Q556" s="114"/>
    </row>
    <row r="557" spans="10:17" ht="15.75" customHeight="1" x14ac:dyDescent="0.2">
      <c r="J557" s="114"/>
      <c r="K557" s="114"/>
      <c r="P557" s="114"/>
      <c r="Q557" s="114"/>
    </row>
    <row r="558" spans="10:17" ht="15.75" customHeight="1" x14ac:dyDescent="0.2">
      <c r="J558" s="114"/>
      <c r="K558" s="114"/>
      <c r="P558" s="114"/>
      <c r="Q558" s="114"/>
    </row>
    <row r="559" spans="10:17" ht="15.75" customHeight="1" x14ac:dyDescent="0.2">
      <c r="J559" s="114"/>
      <c r="K559" s="114"/>
      <c r="P559" s="114"/>
      <c r="Q559" s="114"/>
    </row>
    <row r="560" spans="10:17" ht="15.75" customHeight="1" x14ac:dyDescent="0.2">
      <c r="J560" s="114"/>
      <c r="K560" s="114"/>
      <c r="P560" s="114"/>
      <c r="Q560" s="114"/>
    </row>
    <row r="561" spans="10:17" ht="15.75" customHeight="1" x14ac:dyDescent="0.2">
      <c r="J561" s="114"/>
      <c r="K561" s="114"/>
      <c r="P561" s="114"/>
      <c r="Q561" s="114"/>
    </row>
    <row r="562" spans="10:17" ht="15.75" customHeight="1" x14ac:dyDescent="0.2">
      <c r="J562" s="114"/>
      <c r="K562" s="114"/>
      <c r="P562" s="114"/>
      <c r="Q562" s="114"/>
    </row>
    <row r="563" spans="10:17" ht="15.75" customHeight="1" x14ac:dyDescent="0.2">
      <c r="J563" s="114"/>
      <c r="K563" s="114"/>
      <c r="P563" s="114"/>
      <c r="Q563" s="114"/>
    </row>
    <row r="564" spans="10:17" ht="15.75" customHeight="1" x14ac:dyDescent="0.2">
      <c r="J564" s="114"/>
      <c r="K564" s="114"/>
      <c r="P564" s="114"/>
      <c r="Q564" s="114"/>
    </row>
    <row r="565" spans="10:17" ht="15.75" customHeight="1" x14ac:dyDescent="0.2">
      <c r="J565" s="114"/>
      <c r="K565" s="114"/>
      <c r="P565" s="114"/>
      <c r="Q565" s="114"/>
    </row>
    <row r="566" spans="10:17" ht="15.75" customHeight="1" x14ac:dyDescent="0.2">
      <c r="J566" s="114"/>
      <c r="K566" s="114"/>
      <c r="P566" s="114"/>
      <c r="Q566" s="114"/>
    </row>
    <row r="567" spans="10:17" ht="15.75" customHeight="1" x14ac:dyDescent="0.2">
      <c r="J567" s="114"/>
      <c r="K567" s="114"/>
      <c r="P567" s="114"/>
      <c r="Q567" s="114"/>
    </row>
    <row r="568" spans="10:17" ht="15.75" customHeight="1" x14ac:dyDescent="0.2">
      <c r="J568" s="114"/>
      <c r="K568" s="114"/>
      <c r="P568" s="114"/>
      <c r="Q568" s="114"/>
    </row>
    <row r="569" spans="10:17" ht="15.75" customHeight="1" x14ac:dyDescent="0.2">
      <c r="J569" s="114"/>
      <c r="K569" s="114"/>
      <c r="P569" s="114"/>
      <c r="Q569" s="114"/>
    </row>
    <row r="570" spans="10:17" ht="15.75" customHeight="1" x14ac:dyDescent="0.2">
      <c r="J570" s="114"/>
      <c r="K570" s="114"/>
      <c r="P570" s="114"/>
      <c r="Q570" s="114"/>
    </row>
    <row r="571" spans="10:17" ht="15.75" customHeight="1" x14ac:dyDescent="0.2">
      <c r="J571" s="114"/>
      <c r="K571" s="114"/>
      <c r="P571" s="114"/>
      <c r="Q571" s="114"/>
    </row>
    <row r="572" spans="10:17" ht="15.75" customHeight="1" x14ac:dyDescent="0.2">
      <c r="J572" s="114"/>
      <c r="K572" s="114"/>
      <c r="P572" s="114"/>
      <c r="Q572" s="114"/>
    </row>
    <row r="573" spans="10:17" ht="15.75" customHeight="1" x14ac:dyDescent="0.2">
      <c r="J573" s="114"/>
      <c r="K573" s="114"/>
      <c r="P573" s="114"/>
      <c r="Q573" s="114"/>
    </row>
    <row r="574" spans="10:17" ht="15.75" customHeight="1" x14ac:dyDescent="0.2">
      <c r="J574" s="114"/>
      <c r="K574" s="114"/>
      <c r="P574" s="114"/>
      <c r="Q574" s="114"/>
    </row>
    <row r="575" spans="10:17" ht="15.75" customHeight="1" x14ac:dyDescent="0.2">
      <c r="J575" s="114"/>
      <c r="K575" s="114"/>
      <c r="P575" s="114"/>
      <c r="Q575" s="114"/>
    </row>
    <row r="576" spans="10:17" ht="15.75" customHeight="1" x14ac:dyDescent="0.2">
      <c r="J576" s="114"/>
      <c r="K576" s="114"/>
      <c r="P576" s="114"/>
      <c r="Q576" s="114"/>
    </row>
    <row r="577" spans="10:17" ht="15.75" customHeight="1" x14ac:dyDescent="0.2">
      <c r="J577" s="114"/>
      <c r="K577" s="114"/>
      <c r="P577" s="114"/>
      <c r="Q577" s="114"/>
    </row>
    <row r="578" spans="10:17" ht="15.75" customHeight="1" x14ac:dyDescent="0.2">
      <c r="J578" s="114"/>
      <c r="K578" s="114"/>
      <c r="P578" s="114"/>
      <c r="Q578" s="114"/>
    </row>
    <row r="579" spans="10:17" ht="15.75" customHeight="1" x14ac:dyDescent="0.2">
      <c r="J579" s="114"/>
      <c r="K579" s="114"/>
      <c r="P579" s="114"/>
      <c r="Q579" s="114"/>
    </row>
    <row r="580" spans="10:17" ht="15.75" customHeight="1" x14ac:dyDescent="0.2">
      <c r="J580" s="114"/>
      <c r="K580" s="114"/>
      <c r="P580" s="114"/>
      <c r="Q580" s="114"/>
    </row>
    <row r="581" spans="10:17" ht="15.75" customHeight="1" x14ac:dyDescent="0.2">
      <c r="J581" s="114"/>
      <c r="K581" s="114"/>
      <c r="P581" s="114"/>
      <c r="Q581" s="114"/>
    </row>
    <row r="582" spans="10:17" ht="15.75" customHeight="1" x14ac:dyDescent="0.2">
      <c r="J582" s="114"/>
      <c r="K582" s="114"/>
      <c r="P582" s="114"/>
      <c r="Q582" s="114"/>
    </row>
    <row r="583" spans="10:17" ht="15.75" customHeight="1" x14ac:dyDescent="0.2">
      <c r="J583" s="114"/>
      <c r="K583" s="114"/>
      <c r="P583" s="114"/>
      <c r="Q583" s="114"/>
    </row>
    <row r="584" spans="10:17" ht="15.75" customHeight="1" x14ac:dyDescent="0.2">
      <c r="J584" s="114"/>
      <c r="K584" s="114"/>
      <c r="P584" s="114"/>
      <c r="Q584" s="114"/>
    </row>
    <row r="585" spans="10:17" ht="15.75" customHeight="1" x14ac:dyDescent="0.2">
      <c r="J585" s="114"/>
      <c r="K585" s="114"/>
      <c r="P585" s="114"/>
      <c r="Q585" s="114"/>
    </row>
    <row r="586" spans="10:17" ht="15.75" customHeight="1" x14ac:dyDescent="0.2">
      <c r="J586" s="114"/>
      <c r="K586" s="114"/>
      <c r="P586" s="114"/>
      <c r="Q586" s="114"/>
    </row>
    <row r="587" spans="10:17" ht="15.75" customHeight="1" x14ac:dyDescent="0.2">
      <c r="J587" s="114"/>
      <c r="K587" s="114"/>
      <c r="P587" s="114"/>
      <c r="Q587" s="114"/>
    </row>
    <row r="588" spans="10:17" ht="15.75" customHeight="1" x14ac:dyDescent="0.2">
      <c r="J588" s="114"/>
      <c r="K588" s="114"/>
      <c r="P588" s="114"/>
      <c r="Q588" s="114"/>
    </row>
    <row r="589" spans="10:17" ht="15.75" customHeight="1" x14ac:dyDescent="0.2">
      <c r="J589" s="114"/>
      <c r="K589" s="114"/>
      <c r="P589" s="114"/>
      <c r="Q589" s="114"/>
    </row>
    <row r="590" spans="10:17" ht="15.75" customHeight="1" x14ac:dyDescent="0.2">
      <c r="J590" s="114"/>
      <c r="K590" s="114"/>
      <c r="P590" s="114"/>
      <c r="Q590" s="114"/>
    </row>
    <row r="591" spans="10:17" ht="15.75" customHeight="1" x14ac:dyDescent="0.2">
      <c r="J591" s="114"/>
      <c r="K591" s="114"/>
      <c r="P591" s="114"/>
      <c r="Q591" s="114"/>
    </row>
    <row r="592" spans="10:17" ht="15.75" customHeight="1" x14ac:dyDescent="0.2">
      <c r="J592" s="114"/>
      <c r="K592" s="114"/>
      <c r="P592" s="114"/>
      <c r="Q592" s="114"/>
    </row>
    <row r="593" spans="10:17" ht="15.75" customHeight="1" x14ac:dyDescent="0.2">
      <c r="J593" s="114"/>
      <c r="K593" s="114"/>
      <c r="P593" s="114"/>
      <c r="Q593" s="114"/>
    </row>
    <row r="594" spans="10:17" ht="15.75" customHeight="1" x14ac:dyDescent="0.2">
      <c r="J594" s="114"/>
      <c r="K594" s="114"/>
      <c r="P594" s="114"/>
      <c r="Q594" s="114"/>
    </row>
    <row r="595" spans="10:17" ht="15.75" customHeight="1" x14ac:dyDescent="0.2">
      <c r="J595" s="114"/>
      <c r="K595" s="114"/>
      <c r="P595" s="114"/>
      <c r="Q595" s="114"/>
    </row>
    <row r="596" spans="10:17" ht="15.75" customHeight="1" x14ac:dyDescent="0.2">
      <c r="J596" s="114"/>
      <c r="K596" s="114"/>
      <c r="P596" s="114"/>
      <c r="Q596" s="114"/>
    </row>
    <row r="597" spans="10:17" ht="15.75" customHeight="1" x14ac:dyDescent="0.2">
      <c r="J597" s="114"/>
      <c r="K597" s="114"/>
      <c r="P597" s="114"/>
      <c r="Q597" s="114"/>
    </row>
    <row r="598" spans="10:17" ht="15.75" customHeight="1" x14ac:dyDescent="0.2">
      <c r="J598" s="114"/>
      <c r="K598" s="114"/>
      <c r="P598" s="114"/>
      <c r="Q598" s="114"/>
    </row>
    <row r="599" spans="10:17" ht="15.75" customHeight="1" x14ac:dyDescent="0.2">
      <c r="J599" s="114"/>
      <c r="K599" s="114"/>
      <c r="P599" s="114"/>
      <c r="Q599" s="114"/>
    </row>
    <row r="600" spans="10:17" ht="15.75" customHeight="1" x14ac:dyDescent="0.2">
      <c r="J600" s="114"/>
      <c r="K600" s="114"/>
      <c r="P600" s="114"/>
      <c r="Q600" s="114"/>
    </row>
    <row r="601" spans="10:17" ht="15.75" customHeight="1" x14ac:dyDescent="0.2">
      <c r="J601" s="114"/>
      <c r="K601" s="114"/>
      <c r="P601" s="114"/>
      <c r="Q601" s="114"/>
    </row>
    <row r="602" spans="10:17" ht="15.75" customHeight="1" x14ac:dyDescent="0.2">
      <c r="J602" s="114"/>
      <c r="K602" s="114"/>
      <c r="P602" s="114"/>
      <c r="Q602" s="114"/>
    </row>
    <row r="603" spans="10:17" ht="15.75" customHeight="1" x14ac:dyDescent="0.2">
      <c r="J603" s="114"/>
      <c r="K603" s="114"/>
      <c r="P603" s="114"/>
      <c r="Q603" s="114"/>
    </row>
    <row r="604" spans="10:17" ht="15.75" customHeight="1" x14ac:dyDescent="0.2">
      <c r="J604" s="114"/>
      <c r="K604" s="114"/>
      <c r="P604" s="114"/>
      <c r="Q604" s="114"/>
    </row>
    <row r="605" spans="10:17" ht="15.75" customHeight="1" x14ac:dyDescent="0.2">
      <c r="J605" s="114"/>
      <c r="K605" s="114"/>
      <c r="P605" s="114"/>
      <c r="Q605" s="114"/>
    </row>
    <row r="606" spans="10:17" ht="15.75" customHeight="1" x14ac:dyDescent="0.2">
      <c r="J606" s="114"/>
      <c r="K606" s="114"/>
      <c r="P606" s="114"/>
      <c r="Q606" s="114"/>
    </row>
    <row r="607" spans="10:17" ht="15.75" customHeight="1" x14ac:dyDescent="0.2">
      <c r="J607" s="114"/>
      <c r="K607" s="114"/>
      <c r="P607" s="114"/>
      <c r="Q607" s="114"/>
    </row>
    <row r="608" spans="10:17" ht="15.75" customHeight="1" x14ac:dyDescent="0.2">
      <c r="J608" s="114"/>
      <c r="K608" s="114"/>
      <c r="P608" s="114"/>
      <c r="Q608" s="114"/>
    </row>
    <row r="609" spans="10:17" ht="15.75" customHeight="1" x14ac:dyDescent="0.2">
      <c r="J609" s="114"/>
      <c r="K609" s="114"/>
      <c r="P609" s="114"/>
      <c r="Q609" s="114"/>
    </row>
    <row r="610" spans="10:17" ht="15.75" customHeight="1" x14ac:dyDescent="0.2">
      <c r="J610" s="114"/>
      <c r="K610" s="114"/>
      <c r="P610" s="114"/>
      <c r="Q610" s="114"/>
    </row>
    <row r="611" spans="10:17" ht="15.75" customHeight="1" x14ac:dyDescent="0.2">
      <c r="J611" s="114"/>
      <c r="K611" s="114"/>
      <c r="P611" s="114"/>
      <c r="Q611" s="114"/>
    </row>
    <row r="612" spans="10:17" ht="15.75" customHeight="1" x14ac:dyDescent="0.2">
      <c r="J612" s="114"/>
      <c r="K612" s="114"/>
      <c r="P612" s="114"/>
      <c r="Q612" s="114"/>
    </row>
    <row r="613" spans="10:17" ht="15.75" customHeight="1" x14ac:dyDescent="0.2">
      <c r="J613" s="114"/>
      <c r="K613" s="114"/>
      <c r="P613" s="114"/>
      <c r="Q613" s="114"/>
    </row>
    <row r="614" spans="10:17" ht="15.75" customHeight="1" x14ac:dyDescent="0.2">
      <c r="J614" s="114"/>
      <c r="K614" s="114"/>
      <c r="P614" s="114"/>
      <c r="Q614" s="114"/>
    </row>
    <row r="615" spans="10:17" ht="15.75" customHeight="1" x14ac:dyDescent="0.2">
      <c r="J615" s="114"/>
      <c r="K615" s="114"/>
      <c r="P615" s="114"/>
      <c r="Q615" s="114"/>
    </row>
    <row r="616" spans="10:17" ht="15.75" customHeight="1" x14ac:dyDescent="0.2">
      <c r="J616" s="114"/>
      <c r="K616" s="114"/>
      <c r="P616" s="114"/>
      <c r="Q616" s="114"/>
    </row>
    <row r="617" spans="10:17" ht="15.75" customHeight="1" x14ac:dyDescent="0.2">
      <c r="J617" s="114"/>
      <c r="K617" s="114"/>
      <c r="P617" s="114"/>
      <c r="Q617" s="114"/>
    </row>
    <row r="618" spans="10:17" ht="15.75" customHeight="1" x14ac:dyDescent="0.2">
      <c r="J618" s="114"/>
      <c r="K618" s="114"/>
      <c r="P618" s="114"/>
      <c r="Q618" s="114"/>
    </row>
    <row r="619" spans="10:17" ht="15.75" customHeight="1" x14ac:dyDescent="0.2">
      <c r="J619" s="114"/>
      <c r="K619" s="114"/>
      <c r="P619" s="114"/>
      <c r="Q619" s="114"/>
    </row>
    <row r="620" spans="10:17" ht="15.75" customHeight="1" x14ac:dyDescent="0.2">
      <c r="J620" s="114"/>
      <c r="K620" s="114"/>
      <c r="P620" s="114"/>
      <c r="Q620" s="114"/>
    </row>
    <row r="621" spans="10:17" ht="15.75" customHeight="1" x14ac:dyDescent="0.2">
      <c r="J621" s="114"/>
      <c r="K621" s="114"/>
      <c r="P621" s="114"/>
      <c r="Q621" s="114"/>
    </row>
    <row r="622" spans="10:17" ht="15.75" customHeight="1" x14ac:dyDescent="0.2">
      <c r="J622" s="114"/>
      <c r="K622" s="114"/>
      <c r="P622" s="114"/>
      <c r="Q622" s="114"/>
    </row>
    <row r="623" spans="10:17" ht="15.75" customHeight="1" x14ac:dyDescent="0.2">
      <c r="J623" s="114"/>
      <c r="K623" s="114"/>
      <c r="P623" s="114"/>
      <c r="Q623" s="114"/>
    </row>
    <row r="624" spans="10:17" ht="15.75" customHeight="1" x14ac:dyDescent="0.2">
      <c r="J624" s="114"/>
      <c r="K624" s="114"/>
      <c r="P624" s="114"/>
      <c r="Q624" s="114"/>
    </row>
    <row r="625" spans="10:17" ht="15.75" customHeight="1" x14ac:dyDescent="0.2">
      <c r="J625" s="114"/>
      <c r="K625" s="114"/>
      <c r="P625" s="114"/>
      <c r="Q625" s="114"/>
    </row>
    <row r="626" spans="10:17" ht="15.75" customHeight="1" x14ac:dyDescent="0.2">
      <c r="J626" s="114"/>
      <c r="K626" s="114"/>
      <c r="P626" s="114"/>
      <c r="Q626" s="114"/>
    </row>
    <row r="627" spans="10:17" ht="15.75" customHeight="1" x14ac:dyDescent="0.2">
      <c r="J627" s="114"/>
      <c r="K627" s="114"/>
      <c r="P627" s="114"/>
      <c r="Q627" s="114"/>
    </row>
    <row r="628" spans="10:17" ht="15.75" customHeight="1" x14ac:dyDescent="0.2">
      <c r="J628" s="114"/>
      <c r="K628" s="114"/>
      <c r="P628" s="114"/>
      <c r="Q628" s="114"/>
    </row>
    <row r="629" spans="10:17" ht="15.75" customHeight="1" x14ac:dyDescent="0.2">
      <c r="J629" s="114"/>
      <c r="K629" s="114"/>
      <c r="P629" s="114"/>
      <c r="Q629" s="114"/>
    </row>
    <row r="630" spans="10:17" ht="15.75" customHeight="1" x14ac:dyDescent="0.2">
      <c r="J630" s="114"/>
      <c r="K630" s="114"/>
      <c r="P630" s="114"/>
      <c r="Q630" s="114"/>
    </row>
    <row r="631" spans="10:17" ht="15.75" customHeight="1" x14ac:dyDescent="0.2">
      <c r="J631" s="114"/>
      <c r="K631" s="114"/>
      <c r="P631" s="114"/>
      <c r="Q631" s="114"/>
    </row>
    <row r="632" spans="10:17" ht="15.75" customHeight="1" x14ac:dyDescent="0.2">
      <c r="J632" s="114"/>
      <c r="K632" s="114"/>
      <c r="P632" s="114"/>
      <c r="Q632" s="114"/>
    </row>
    <row r="633" spans="10:17" ht="15.75" customHeight="1" x14ac:dyDescent="0.2">
      <c r="J633" s="114"/>
      <c r="K633" s="114"/>
      <c r="P633" s="114"/>
      <c r="Q633" s="114"/>
    </row>
    <row r="634" spans="10:17" ht="15.75" customHeight="1" x14ac:dyDescent="0.2">
      <c r="J634" s="114"/>
      <c r="K634" s="114"/>
      <c r="P634" s="114"/>
      <c r="Q634" s="114"/>
    </row>
    <row r="635" spans="10:17" ht="15.75" customHeight="1" x14ac:dyDescent="0.2">
      <c r="J635" s="114"/>
      <c r="K635" s="114"/>
      <c r="P635" s="114"/>
      <c r="Q635" s="114"/>
    </row>
    <row r="636" spans="10:17" ht="15.75" customHeight="1" x14ac:dyDescent="0.2">
      <c r="J636" s="114"/>
      <c r="K636" s="114"/>
      <c r="P636" s="114"/>
      <c r="Q636" s="114"/>
    </row>
    <row r="637" spans="10:17" ht="15.75" customHeight="1" x14ac:dyDescent="0.2">
      <c r="J637" s="114"/>
      <c r="K637" s="114"/>
      <c r="P637" s="114"/>
      <c r="Q637" s="114"/>
    </row>
    <row r="638" spans="10:17" ht="15.75" customHeight="1" x14ac:dyDescent="0.2">
      <c r="J638" s="114"/>
      <c r="K638" s="114"/>
      <c r="P638" s="114"/>
      <c r="Q638" s="114"/>
    </row>
    <row r="639" spans="10:17" ht="15.75" customHeight="1" x14ac:dyDescent="0.2">
      <c r="J639" s="114"/>
      <c r="K639" s="114"/>
      <c r="P639" s="114"/>
      <c r="Q639" s="114"/>
    </row>
    <row r="640" spans="10:17" ht="15.75" customHeight="1" x14ac:dyDescent="0.2">
      <c r="J640" s="114"/>
      <c r="K640" s="114"/>
      <c r="P640" s="114"/>
      <c r="Q640" s="114"/>
    </row>
    <row r="641" spans="10:17" ht="15.75" customHeight="1" x14ac:dyDescent="0.2">
      <c r="J641" s="114"/>
      <c r="K641" s="114"/>
      <c r="P641" s="114"/>
      <c r="Q641" s="114"/>
    </row>
    <row r="642" spans="10:17" ht="15.75" customHeight="1" x14ac:dyDescent="0.2">
      <c r="J642" s="114"/>
      <c r="K642" s="114"/>
      <c r="P642" s="114"/>
      <c r="Q642" s="114"/>
    </row>
    <row r="643" spans="10:17" ht="15.75" customHeight="1" x14ac:dyDescent="0.2">
      <c r="J643" s="114"/>
      <c r="K643" s="114"/>
      <c r="P643" s="114"/>
      <c r="Q643" s="114"/>
    </row>
    <row r="644" spans="10:17" ht="15.75" customHeight="1" x14ac:dyDescent="0.2">
      <c r="J644" s="114"/>
      <c r="K644" s="114"/>
      <c r="P644" s="114"/>
      <c r="Q644" s="114"/>
    </row>
    <row r="645" spans="10:17" ht="15.75" customHeight="1" x14ac:dyDescent="0.2">
      <c r="J645" s="114"/>
      <c r="K645" s="114"/>
      <c r="P645" s="114"/>
      <c r="Q645" s="114"/>
    </row>
    <row r="646" spans="10:17" ht="15.75" customHeight="1" x14ac:dyDescent="0.2">
      <c r="J646" s="114"/>
      <c r="K646" s="114"/>
      <c r="P646" s="114"/>
      <c r="Q646" s="114"/>
    </row>
    <row r="647" spans="10:17" ht="15.75" customHeight="1" x14ac:dyDescent="0.2">
      <c r="J647" s="114"/>
      <c r="K647" s="114"/>
      <c r="P647" s="114"/>
      <c r="Q647" s="114"/>
    </row>
    <row r="648" spans="10:17" ht="15.75" customHeight="1" x14ac:dyDescent="0.2">
      <c r="J648" s="114"/>
      <c r="K648" s="114"/>
      <c r="P648" s="114"/>
      <c r="Q648" s="114"/>
    </row>
    <row r="649" spans="10:17" ht="15.75" customHeight="1" x14ac:dyDescent="0.2">
      <c r="J649" s="114"/>
      <c r="K649" s="114"/>
      <c r="P649" s="114"/>
      <c r="Q649" s="114"/>
    </row>
    <row r="650" spans="10:17" ht="15.75" customHeight="1" x14ac:dyDescent="0.2">
      <c r="J650" s="114"/>
      <c r="K650" s="114"/>
      <c r="P650" s="114"/>
      <c r="Q650" s="114"/>
    </row>
    <row r="651" spans="10:17" ht="15.75" customHeight="1" x14ac:dyDescent="0.2">
      <c r="J651" s="114"/>
      <c r="K651" s="114"/>
      <c r="P651" s="114"/>
      <c r="Q651" s="114"/>
    </row>
    <row r="652" spans="10:17" ht="15.75" customHeight="1" x14ac:dyDescent="0.2">
      <c r="J652" s="114"/>
      <c r="K652" s="114"/>
      <c r="P652" s="114"/>
      <c r="Q652" s="114"/>
    </row>
    <row r="653" spans="10:17" ht="15.75" customHeight="1" x14ac:dyDescent="0.2">
      <c r="J653" s="114"/>
      <c r="K653" s="114"/>
      <c r="P653" s="114"/>
      <c r="Q653" s="114"/>
    </row>
    <row r="654" spans="10:17" ht="15.75" customHeight="1" x14ac:dyDescent="0.2">
      <c r="J654" s="114"/>
      <c r="K654" s="114"/>
      <c r="P654" s="114"/>
      <c r="Q654" s="114"/>
    </row>
    <row r="655" spans="10:17" ht="15.75" customHeight="1" x14ac:dyDescent="0.2">
      <c r="J655" s="114"/>
      <c r="K655" s="114"/>
      <c r="P655" s="114"/>
      <c r="Q655" s="114"/>
    </row>
    <row r="656" spans="10:17" ht="15.75" customHeight="1" x14ac:dyDescent="0.2">
      <c r="J656" s="114"/>
      <c r="K656" s="114"/>
      <c r="P656" s="114"/>
      <c r="Q656" s="114"/>
    </row>
    <row r="657" spans="10:17" ht="15.75" customHeight="1" x14ac:dyDescent="0.2">
      <c r="J657" s="114"/>
      <c r="K657" s="114"/>
      <c r="P657" s="114"/>
      <c r="Q657" s="114"/>
    </row>
    <row r="658" spans="10:17" ht="15.75" customHeight="1" x14ac:dyDescent="0.2">
      <c r="J658" s="114"/>
      <c r="K658" s="114"/>
      <c r="P658" s="114"/>
      <c r="Q658" s="114"/>
    </row>
    <row r="659" spans="10:17" ht="15.75" customHeight="1" x14ac:dyDescent="0.2">
      <c r="J659" s="114"/>
      <c r="K659" s="114"/>
      <c r="P659" s="114"/>
      <c r="Q659" s="114"/>
    </row>
    <row r="660" spans="10:17" ht="15.75" customHeight="1" x14ac:dyDescent="0.2">
      <c r="J660" s="114"/>
      <c r="K660" s="114"/>
      <c r="P660" s="114"/>
      <c r="Q660" s="114"/>
    </row>
    <row r="661" spans="10:17" ht="15.75" customHeight="1" x14ac:dyDescent="0.2">
      <c r="J661" s="114"/>
      <c r="K661" s="114"/>
      <c r="P661" s="114"/>
      <c r="Q661" s="114"/>
    </row>
    <row r="662" spans="10:17" ht="15.75" customHeight="1" x14ac:dyDescent="0.2">
      <c r="J662" s="114"/>
      <c r="K662" s="114"/>
      <c r="P662" s="114"/>
      <c r="Q662" s="114"/>
    </row>
    <row r="663" spans="10:17" ht="15.75" customHeight="1" x14ac:dyDescent="0.2">
      <c r="J663" s="114"/>
      <c r="K663" s="114"/>
      <c r="P663" s="114"/>
      <c r="Q663" s="114"/>
    </row>
    <row r="664" spans="10:17" ht="15.75" customHeight="1" x14ac:dyDescent="0.2">
      <c r="J664" s="114"/>
      <c r="K664" s="114"/>
      <c r="P664" s="114"/>
      <c r="Q664" s="114"/>
    </row>
    <row r="665" spans="10:17" ht="15.75" customHeight="1" x14ac:dyDescent="0.2">
      <c r="J665" s="114"/>
      <c r="K665" s="114"/>
      <c r="P665" s="114"/>
      <c r="Q665" s="114"/>
    </row>
    <row r="666" spans="10:17" ht="15.75" customHeight="1" x14ac:dyDescent="0.2">
      <c r="J666" s="114"/>
      <c r="K666" s="114"/>
      <c r="P666" s="114"/>
      <c r="Q666" s="114"/>
    </row>
    <row r="667" spans="10:17" ht="15.75" customHeight="1" x14ac:dyDescent="0.2">
      <c r="J667" s="114"/>
      <c r="K667" s="114"/>
      <c r="P667" s="114"/>
      <c r="Q667" s="114"/>
    </row>
    <row r="668" spans="10:17" ht="15.75" customHeight="1" x14ac:dyDescent="0.2">
      <c r="J668" s="114"/>
      <c r="K668" s="114"/>
      <c r="P668" s="114"/>
      <c r="Q668" s="114"/>
    </row>
    <row r="669" spans="10:17" ht="15.75" customHeight="1" x14ac:dyDescent="0.2">
      <c r="J669" s="114"/>
      <c r="K669" s="114"/>
      <c r="P669" s="114"/>
      <c r="Q669" s="114"/>
    </row>
    <row r="670" spans="10:17" ht="15.75" customHeight="1" x14ac:dyDescent="0.2">
      <c r="J670" s="114"/>
      <c r="K670" s="114"/>
      <c r="P670" s="114"/>
      <c r="Q670" s="114"/>
    </row>
    <row r="671" spans="10:17" ht="15.75" customHeight="1" x14ac:dyDescent="0.2">
      <c r="J671" s="114"/>
      <c r="K671" s="114"/>
      <c r="P671" s="114"/>
      <c r="Q671" s="114"/>
    </row>
    <row r="672" spans="10:17" ht="15.75" customHeight="1" x14ac:dyDescent="0.2">
      <c r="J672" s="114"/>
      <c r="K672" s="114"/>
      <c r="P672" s="114"/>
      <c r="Q672" s="114"/>
    </row>
    <row r="673" spans="10:17" ht="15.75" customHeight="1" x14ac:dyDescent="0.2">
      <c r="J673" s="114"/>
      <c r="K673" s="114"/>
      <c r="P673" s="114"/>
      <c r="Q673" s="114"/>
    </row>
    <row r="674" spans="10:17" ht="15.75" customHeight="1" x14ac:dyDescent="0.2">
      <c r="J674" s="114"/>
      <c r="K674" s="114"/>
      <c r="P674" s="114"/>
      <c r="Q674" s="114"/>
    </row>
    <row r="675" spans="10:17" ht="15.75" customHeight="1" x14ac:dyDescent="0.2">
      <c r="J675" s="114"/>
      <c r="K675" s="114"/>
      <c r="P675" s="114"/>
      <c r="Q675" s="114"/>
    </row>
    <row r="676" spans="10:17" ht="15.75" customHeight="1" x14ac:dyDescent="0.2">
      <c r="J676" s="114"/>
      <c r="K676" s="114"/>
      <c r="P676" s="114"/>
      <c r="Q676" s="114"/>
    </row>
    <row r="677" spans="10:17" ht="15.75" customHeight="1" x14ac:dyDescent="0.2">
      <c r="J677" s="114"/>
      <c r="K677" s="114"/>
      <c r="P677" s="114"/>
      <c r="Q677" s="114"/>
    </row>
    <row r="678" spans="10:17" ht="15.75" customHeight="1" x14ac:dyDescent="0.2">
      <c r="J678" s="114"/>
      <c r="K678" s="114"/>
      <c r="P678" s="114"/>
      <c r="Q678" s="114"/>
    </row>
    <row r="679" spans="10:17" ht="15.75" customHeight="1" x14ac:dyDescent="0.2">
      <c r="J679" s="114"/>
      <c r="K679" s="114"/>
      <c r="P679" s="114"/>
      <c r="Q679" s="114"/>
    </row>
    <row r="680" spans="10:17" ht="15.75" customHeight="1" x14ac:dyDescent="0.2">
      <c r="J680" s="114"/>
      <c r="K680" s="114"/>
      <c r="P680" s="114"/>
      <c r="Q680" s="114"/>
    </row>
    <row r="681" spans="10:17" ht="15.75" customHeight="1" x14ac:dyDescent="0.2">
      <c r="J681" s="114"/>
      <c r="K681" s="114"/>
      <c r="P681" s="114"/>
      <c r="Q681" s="114"/>
    </row>
    <row r="682" spans="10:17" ht="15.75" customHeight="1" x14ac:dyDescent="0.2">
      <c r="J682" s="114"/>
      <c r="K682" s="114"/>
      <c r="P682" s="114"/>
      <c r="Q682" s="114"/>
    </row>
    <row r="683" spans="10:17" ht="15.75" customHeight="1" x14ac:dyDescent="0.2">
      <c r="J683" s="114"/>
      <c r="K683" s="114"/>
      <c r="P683" s="114"/>
      <c r="Q683" s="114"/>
    </row>
    <row r="684" spans="10:17" ht="15.75" customHeight="1" x14ac:dyDescent="0.2">
      <c r="J684" s="114"/>
      <c r="K684" s="114"/>
      <c r="P684" s="114"/>
      <c r="Q684" s="114"/>
    </row>
    <row r="685" spans="10:17" ht="15.75" customHeight="1" x14ac:dyDescent="0.2">
      <c r="J685" s="114"/>
      <c r="K685" s="114"/>
      <c r="P685" s="114"/>
      <c r="Q685" s="114"/>
    </row>
    <row r="686" spans="10:17" ht="15.75" customHeight="1" x14ac:dyDescent="0.2">
      <c r="J686" s="114"/>
      <c r="K686" s="114"/>
      <c r="P686" s="114"/>
      <c r="Q686" s="114"/>
    </row>
    <row r="687" spans="10:17" ht="15.75" customHeight="1" x14ac:dyDescent="0.2">
      <c r="J687" s="114"/>
      <c r="K687" s="114"/>
      <c r="P687" s="114"/>
      <c r="Q687" s="114"/>
    </row>
    <row r="688" spans="10:17" ht="15.75" customHeight="1" x14ac:dyDescent="0.2">
      <c r="J688" s="114"/>
      <c r="K688" s="114"/>
      <c r="P688" s="114"/>
      <c r="Q688" s="114"/>
    </row>
    <row r="689" spans="10:17" ht="15.75" customHeight="1" x14ac:dyDescent="0.2">
      <c r="J689" s="114"/>
      <c r="K689" s="114"/>
      <c r="P689" s="114"/>
      <c r="Q689" s="114"/>
    </row>
    <row r="690" spans="10:17" ht="15.75" customHeight="1" x14ac:dyDescent="0.2">
      <c r="J690" s="114"/>
      <c r="K690" s="114"/>
      <c r="P690" s="114"/>
      <c r="Q690" s="114"/>
    </row>
    <row r="691" spans="10:17" ht="15.75" customHeight="1" x14ac:dyDescent="0.2">
      <c r="J691" s="114"/>
      <c r="K691" s="114"/>
      <c r="P691" s="114"/>
      <c r="Q691" s="114"/>
    </row>
    <row r="692" spans="10:17" ht="15.75" customHeight="1" x14ac:dyDescent="0.2">
      <c r="J692" s="114"/>
      <c r="K692" s="114"/>
      <c r="P692" s="114"/>
      <c r="Q692" s="114"/>
    </row>
    <row r="693" spans="10:17" ht="15.75" customHeight="1" x14ac:dyDescent="0.2">
      <c r="J693" s="114"/>
      <c r="K693" s="114"/>
      <c r="P693" s="114"/>
      <c r="Q693" s="114"/>
    </row>
    <row r="694" spans="10:17" ht="15.75" customHeight="1" x14ac:dyDescent="0.2">
      <c r="J694" s="114"/>
      <c r="K694" s="114"/>
      <c r="P694" s="114"/>
      <c r="Q694" s="114"/>
    </row>
    <row r="695" spans="10:17" ht="15.75" customHeight="1" x14ac:dyDescent="0.2">
      <c r="J695" s="114"/>
      <c r="K695" s="114"/>
      <c r="P695" s="114"/>
      <c r="Q695" s="114"/>
    </row>
    <row r="696" spans="10:17" ht="15.75" customHeight="1" x14ac:dyDescent="0.2">
      <c r="J696" s="114"/>
      <c r="K696" s="114"/>
      <c r="P696" s="114"/>
      <c r="Q696" s="114"/>
    </row>
    <row r="697" spans="10:17" ht="15.75" customHeight="1" x14ac:dyDescent="0.2">
      <c r="J697" s="114"/>
      <c r="K697" s="114"/>
      <c r="P697" s="114"/>
      <c r="Q697" s="114"/>
    </row>
    <row r="698" spans="10:17" ht="15.75" customHeight="1" x14ac:dyDescent="0.2">
      <c r="J698" s="114"/>
      <c r="K698" s="114"/>
      <c r="P698" s="114"/>
      <c r="Q698" s="114"/>
    </row>
    <row r="699" spans="10:17" ht="15.75" customHeight="1" x14ac:dyDescent="0.2">
      <c r="J699" s="114"/>
      <c r="K699" s="114"/>
      <c r="P699" s="114"/>
      <c r="Q699" s="114"/>
    </row>
    <row r="700" spans="10:17" ht="15.75" customHeight="1" x14ac:dyDescent="0.2">
      <c r="J700" s="114"/>
      <c r="K700" s="114"/>
      <c r="P700" s="114"/>
      <c r="Q700" s="114"/>
    </row>
    <row r="701" spans="10:17" ht="15.75" customHeight="1" x14ac:dyDescent="0.2">
      <c r="J701" s="114"/>
      <c r="K701" s="114"/>
      <c r="P701" s="114"/>
      <c r="Q701" s="114"/>
    </row>
    <row r="702" spans="10:17" ht="15.75" customHeight="1" x14ac:dyDescent="0.2">
      <c r="J702" s="114"/>
      <c r="K702" s="114"/>
      <c r="P702" s="114"/>
      <c r="Q702" s="114"/>
    </row>
    <row r="703" spans="10:17" ht="15.75" customHeight="1" x14ac:dyDescent="0.2">
      <c r="J703" s="114"/>
      <c r="K703" s="114"/>
      <c r="P703" s="114"/>
      <c r="Q703" s="114"/>
    </row>
    <row r="704" spans="10:17" ht="15.75" customHeight="1" x14ac:dyDescent="0.2">
      <c r="J704" s="114"/>
      <c r="K704" s="114"/>
      <c r="P704" s="114"/>
      <c r="Q704" s="114"/>
    </row>
    <row r="705" spans="10:17" ht="15.75" customHeight="1" x14ac:dyDescent="0.2">
      <c r="J705" s="114"/>
      <c r="K705" s="114"/>
      <c r="P705" s="114"/>
      <c r="Q705" s="114"/>
    </row>
    <row r="706" spans="10:17" ht="15.75" customHeight="1" x14ac:dyDescent="0.2">
      <c r="J706" s="114"/>
      <c r="K706" s="114"/>
      <c r="P706" s="114"/>
      <c r="Q706" s="114"/>
    </row>
    <row r="707" spans="10:17" ht="15.75" customHeight="1" x14ac:dyDescent="0.2">
      <c r="J707" s="114"/>
      <c r="K707" s="114"/>
      <c r="P707" s="114"/>
      <c r="Q707" s="114"/>
    </row>
    <row r="708" spans="10:17" ht="15.75" customHeight="1" x14ac:dyDescent="0.2">
      <c r="J708" s="114"/>
      <c r="K708" s="114"/>
      <c r="P708" s="114"/>
      <c r="Q708" s="114"/>
    </row>
    <row r="709" spans="10:17" ht="15.75" customHeight="1" x14ac:dyDescent="0.2">
      <c r="J709" s="114"/>
      <c r="K709" s="114"/>
      <c r="P709" s="114"/>
      <c r="Q709" s="114"/>
    </row>
    <row r="710" spans="10:17" ht="15.75" customHeight="1" x14ac:dyDescent="0.2">
      <c r="J710" s="114"/>
      <c r="K710" s="114"/>
      <c r="P710" s="114"/>
      <c r="Q710" s="114"/>
    </row>
    <row r="711" spans="10:17" ht="15.75" customHeight="1" x14ac:dyDescent="0.2">
      <c r="J711" s="114"/>
      <c r="K711" s="114"/>
      <c r="P711" s="114"/>
      <c r="Q711" s="114"/>
    </row>
    <row r="712" spans="10:17" ht="15.75" customHeight="1" x14ac:dyDescent="0.2">
      <c r="J712" s="114"/>
      <c r="K712" s="114"/>
      <c r="P712" s="114"/>
      <c r="Q712" s="114"/>
    </row>
    <row r="713" spans="10:17" ht="15.75" customHeight="1" x14ac:dyDescent="0.2">
      <c r="J713" s="114"/>
      <c r="K713" s="114"/>
      <c r="P713" s="114"/>
      <c r="Q713" s="114"/>
    </row>
    <row r="714" spans="10:17" ht="15.75" customHeight="1" x14ac:dyDescent="0.2">
      <c r="J714" s="114"/>
      <c r="K714" s="114"/>
      <c r="P714" s="114"/>
      <c r="Q714" s="114"/>
    </row>
    <row r="715" spans="10:17" ht="15.75" customHeight="1" x14ac:dyDescent="0.2">
      <c r="J715" s="114"/>
      <c r="K715" s="114"/>
      <c r="P715" s="114"/>
      <c r="Q715" s="114"/>
    </row>
    <row r="716" spans="10:17" ht="15.75" customHeight="1" x14ac:dyDescent="0.2">
      <c r="J716" s="114"/>
      <c r="K716" s="114"/>
      <c r="P716" s="114"/>
      <c r="Q716" s="114"/>
    </row>
    <row r="717" spans="10:17" ht="15.75" customHeight="1" x14ac:dyDescent="0.2">
      <c r="J717" s="114"/>
      <c r="K717" s="114"/>
      <c r="P717" s="114"/>
      <c r="Q717" s="114"/>
    </row>
    <row r="718" spans="10:17" ht="15.75" customHeight="1" x14ac:dyDescent="0.2">
      <c r="J718" s="114"/>
      <c r="K718" s="114"/>
      <c r="P718" s="114"/>
      <c r="Q718" s="114"/>
    </row>
    <row r="719" spans="10:17" ht="15.75" customHeight="1" x14ac:dyDescent="0.2">
      <c r="J719" s="114"/>
      <c r="K719" s="114"/>
      <c r="P719" s="114"/>
      <c r="Q719" s="114"/>
    </row>
    <row r="720" spans="10:17" ht="15.75" customHeight="1" x14ac:dyDescent="0.2">
      <c r="J720" s="114"/>
      <c r="K720" s="114"/>
      <c r="P720" s="114"/>
      <c r="Q720" s="114"/>
    </row>
    <row r="721" spans="10:17" ht="15.75" customHeight="1" x14ac:dyDescent="0.2">
      <c r="J721" s="114"/>
      <c r="K721" s="114"/>
      <c r="P721" s="114"/>
      <c r="Q721" s="114"/>
    </row>
    <row r="722" spans="10:17" ht="15.75" customHeight="1" x14ac:dyDescent="0.2">
      <c r="J722" s="114"/>
      <c r="K722" s="114"/>
      <c r="P722" s="114"/>
      <c r="Q722" s="114"/>
    </row>
    <row r="723" spans="10:17" ht="15.75" customHeight="1" x14ac:dyDescent="0.2">
      <c r="J723" s="114"/>
      <c r="K723" s="114"/>
      <c r="P723" s="114"/>
      <c r="Q723" s="114"/>
    </row>
    <row r="724" spans="10:17" ht="15.75" customHeight="1" x14ac:dyDescent="0.2">
      <c r="J724" s="114"/>
      <c r="K724" s="114"/>
      <c r="P724" s="114"/>
      <c r="Q724" s="114"/>
    </row>
    <row r="725" spans="10:17" ht="15.75" customHeight="1" x14ac:dyDescent="0.2">
      <c r="J725" s="114"/>
      <c r="K725" s="114"/>
      <c r="P725" s="114"/>
      <c r="Q725" s="114"/>
    </row>
    <row r="726" spans="10:17" ht="15.75" customHeight="1" x14ac:dyDescent="0.2">
      <c r="J726" s="114"/>
      <c r="K726" s="114"/>
      <c r="P726" s="114"/>
      <c r="Q726" s="114"/>
    </row>
    <row r="727" spans="10:17" ht="15.75" customHeight="1" x14ac:dyDescent="0.2">
      <c r="J727" s="114"/>
      <c r="K727" s="114"/>
      <c r="P727" s="114"/>
      <c r="Q727" s="114"/>
    </row>
    <row r="728" spans="10:17" ht="15.75" customHeight="1" x14ac:dyDescent="0.2">
      <c r="J728" s="114"/>
      <c r="K728" s="114"/>
      <c r="P728" s="114"/>
      <c r="Q728" s="114"/>
    </row>
    <row r="729" spans="10:17" ht="15.75" customHeight="1" x14ac:dyDescent="0.2">
      <c r="J729" s="114"/>
      <c r="K729" s="114"/>
      <c r="P729" s="114"/>
      <c r="Q729" s="114"/>
    </row>
    <row r="730" spans="10:17" ht="15.75" customHeight="1" x14ac:dyDescent="0.2">
      <c r="J730" s="114"/>
      <c r="K730" s="114"/>
      <c r="P730" s="114"/>
      <c r="Q730" s="114"/>
    </row>
    <row r="731" spans="10:17" ht="15.75" customHeight="1" x14ac:dyDescent="0.2">
      <c r="J731" s="114"/>
      <c r="K731" s="114"/>
      <c r="P731" s="114"/>
      <c r="Q731" s="114"/>
    </row>
    <row r="732" spans="10:17" ht="15.75" customHeight="1" x14ac:dyDescent="0.2">
      <c r="J732" s="114"/>
      <c r="K732" s="114"/>
      <c r="P732" s="114"/>
      <c r="Q732" s="114"/>
    </row>
    <row r="733" spans="10:17" ht="15.75" customHeight="1" x14ac:dyDescent="0.2">
      <c r="J733" s="114"/>
      <c r="K733" s="114"/>
      <c r="P733" s="114"/>
      <c r="Q733" s="114"/>
    </row>
    <row r="734" spans="10:17" ht="15.75" customHeight="1" x14ac:dyDescent="0.2">
      <c r="J734" s="114"/>
      <c r="K734" s="114"/>
      <c r="P734" s="114"/>
      <c r="Q734" s="114"/>
    </row>
    <row r="735" spans="10:17" ht="15.75" customHeight="1" x14ac:dyDescent="0.2">
      <c r="J735" s="114"/>
      <c r="K735" s="114"/>
      <c r="P735" s="114"/>
      <c r="Q735" s="114"/>
    </row>
    <row r="736" spans="10:17" ht="15.75" customHeight="1" x14ac:dyDescent="0.2">
      <c r="J736" s="114"/>
      <c r="K736" s="114"/>
      <c r="P736" s="114"/>
      <c r="Q736" s="114"/>
    </row>
    <row r="737" spans="10:17" ht="15.75" customHeight="1" x14ac:dyDescent="0.2">
      <c r="J737" s="114"/>
      <c r="K737" s="114"/>
      <c r="P737" s="114"/>
      <c r="Q737" s="114"/>
    </row>
    <row r="738" spans="10:17" ht="15.75" customHeight="1" x14ac:dyDescent="0.2">
      <c r="J738" s="114"/>
      <c r="K738" s="114"/>
      <c r="P738" s="114"/>
      <c r="Q738" s="114"/>
    </row>
    <row r="739" spans="10:17" ht="15.75" customHeight="1" x14ac:dyDescent="0.2">
      <c r="J739" s="114"/>
      <c r="K739" s="114"/>
      <c r="P739" s="114"/>
      <c r="Q739" s="114"/>
    </row>
    <row r="740" spans="10:17" ht="15.75" customHeight="1" x14ac:dyDescent="0.2">
      <c r="J740" s="114"/>
      <c r="K740" s="114"/>
      <c r="P740" s="114"/>
      <c r="Q740" s="114"/>
    </row>
    <row r="741" spans="10:17" ht="15.75" customHeight="1" x14ac:dyDescent="0.2">
      <c r="J741" s="114"/>
      <c r="K741" s="114"/>
      <c r="P741" s="114"/>
      <c r="Q741" s="114"/>
    </row>
    <row r="742" spans="10:17" ht="15.75" customHeight="1" x14ac:dyDescent="0.2">
      <c r="J742" s="114"/>
      <c r="K742" s="114"/>
      <c r="P742" s="114"/>
      <c r="Q742" s="114"/>
    </row>
    <row r="743" spans="10:17" ht="15.75" customHeight="1" x14ac:dyDescent="0.2">
      <c r="J743" s="114"/>
      <c r="K743" s="114"/>
      <c r="P743" s="114"/>
      <c r="Q743" s="114"/>
    </row>
    <row r="744" spans="10:17" ht="15.75" customHeight="1" x14ac:dyDescent="0.2">
      <c r="J744" s="114"/>
      <c r="K744" s="114"/>
      <c r="P744" s="114"/>
      <c r="Q744" s="114"/>
    </row>
    <row r="745" spans="10:17" ht="15.75" customHeight="1" x14ac:dyDescent="0.2">
      <c r="J745" s="114"/>
      <c r="K745" s="114"/>
      <c r="P745" s="114"/>
      <c r="Q745" s="114"/>
    </row>
    <row r="746" spans="10:17" ht="15.75" customHeight="1" x14ac:dyDescent="0.2">
      <c r="J746" s="114"/>
      <c r="K746" s="114"/>
      <c r="P746" s="114"/>
      <c r="Q746" s="114"/>
    </row>
    <row r="747" spans="10:17" ht="15.75" customHeight="1" x14ac:dyDescent="0.2">
      <c r="J747" s="114"/>
      <c r="K747" s="114"/>
      <c r="P747" s="114"/>
      <c r="Q747" s="114"/>
    </row>
    <row r="748" spans="10:17" ht="15.75" customHeight="1" x14ac:dyDescent="0.2">
      <c r="J748" s="114"/>
      <c r="K748" s="114"/>
      <c r="P748" s="114"/>
      <c r="Q748" s="114"/>
    </row>
    <row r="749" spans="10:17" ht="15.75" customHeight="1" x14ac:dyDescent="0.2">
      <c r="J749" s="114"/>
      <c r="K749" s="114"/>
      <c r="P749" s="114"/>
      <c r="Q749" s="114"/>
    </row>
    <row r="750" spans="10:17" ht="15.75" customHeight="1" x14ac:dyDescent="0.2">
      <c r="J750" s="114"/>
      <c r="K750" s="114"/>
      <c r="P750" s="114"/>
      <c r="Q750" s="114"/>
    </row>
    <row r="751" spans="10:17" ht="15.75" customHeight="1" x14ac:dyDescent="0.2">
      <c r="J751" s="114"/>
      <c r="K751" s="114"/>
      <c r="P751" s="114"/>
      <c r="Q751" s="114"/>
    </row>
    <row r="752" spans="10:17" ht="15.75" customHeight="1" x14ac:dyDescent="0.2">
      <c r="J752" s="114"/>
      <c r="K752" s="114"/>
      <c r="P752" s="114"/>
      <c r="Q752" s="114"/>
    </row>
    <row r="753" spans="10:17" ht="15.75" customHeight="1" x14ac:dyDescent="0.2">
      <c r="J753" s="114"/>
      <c r="K753" s="114"/>
      <c r="P753" s="114"/>
      <c r="Q753" s="114"/>
    </row>
    <row r="754" spans="10:17" ht="15.75" customHeight="1" x14ac:dyDescent="0.2">
      <c r="J754" s="114"/>
      <c r="K754" s="114"/>
      <c r="P754" s="114"/>
      <c r="Q754" s="114"/>
    </row>
    <row r="755" spans="10:17" ht="15.75" customHeight="1" x14ac:dyDescent="0.2">
      <c r="J755" s="114"/>
      <c r="K755" s="114"/>
      <c r="P755" s="114"/>
      <c r="Q755" s="114"/>
    </row>
    <row r="756" spans="10:17" ht="15.75" customHeight="1" x14ac:dyDescent="0.2">
      <c r="J756" s="114"/>
      <c r="K756" s="114"/>
      <c r="P756" s="114"/>
      <c r="Q756" s="114"/>
    </row>
    <row r="757" spans="10:17" ht="15.75" customHeight="1" x14ac:dyDescent="0.2">
      <c r="J757" s="114"/>
      <c r="K757" s="114"/>
      <c r="P757" s="114"/>
      <c r="Q757" s="114"/>
    </row>
    <row r="758" spans="10:17" ht="15.75" customHeight="1" x14ac:dyDescent="0.2">
      <c r="J758" s="114"/>
      <c r="K758" s="114"/>
      <c r="P758" s="114"/>
      <c r="Q758" s="114"/>
    </row>
    <row r="759" spans="10:17" ht="15.75" customHeight="1" x14ac:dyDescent="0.2">
      <c r="J759" s="114"/>
      <c r="K759" s="114"/>
      <c r="P759" s="114"/>
      <c r="Q759" s="114"/>
    </row>
    <row r="760" spans="10:17" ht="15.75" customHeight="1" x14ac:dyDescent="0.2">
      <c r="J760" s="114"/>
      <c r="K760" s="114"/>
      <c r="P760" s="114"/>
      <c r="Q760" s="114"/>
    </row>
    <row r="761" spans="10:17" ht="15.75" customHeight="1" x14ac:dyDescent="0.2">
      <c r="J761" s="114"/>
      <c r="K761" s="114"/>
      <c r="P761" s="114"/>
      <c r="Q761" s="114"/>
    </row>
    <row r="762" spans="10:17" ht="15.75" customHeight="1" x14ac:dyDescent="0.2">
      <c r="J762" s="114"/>
      <c r="K762" s="114"/>
      <c r="P762" s="114"/>
      <c r="Q762" s="114"/>
    </row>
    <row r="763" spans="10:17" ht="15.75" customHeight="1" x14ac:dyDescent="0.2">
      <c r="J763" s="114"/>
      <c r="K763" s="114"/>
      <c r="P763" s="114"/>
      <c r="Q763" s="114"/>
    </row>
    <row r="764" spans="10:17" ht="15.75" customHeight="1" x14ac:dyDescent="0.2">
      <c r="J764" s="114"/>
      <c r="K764" s="114"/>
      <c r="P764" s="114"/>
      <c r="Q764" s="114"/>
    </row>
    <row r="765" spans="10:17" ht="15.75" customHeight="1" x14ac:dyDescent="0.2">
      <c r="J765" s="114"/>
      <c r="K765" s="114"/>
      <c r="P765" s="114"/>
      <c r="Q765" s="114"/>
    </row>
    <row r="766" spans="10:17" ht="15.75" customHeight="1" x14ac:dyDescent="0.2">
      <c r="J766" s="114"/>
      <c r="K766" s="114"/>
      <c r="P766" s="114"/>
      <c r="Q766" s="114"/>
    </row>
    <row r="767" spans="10:17" ht="15.75" customHeight="1" x14ac:dyDescent="0.2">
      <c r="J767" s="114"/>
      <c r="K767" s="114"/>
      <c r="P767" s="114"/>
      <c r="Q767" s="114"/>
    </row>
    <row r="768" spans="10:17" ht="15.75" customHeight="1" x14ac:dyDescent="0.2">
      <c r="J768" s="114"/>
      <c r="K768" s="114"/>
      <c r="P768" s="114"/>
      <c r="Q768" s="114"/>
    </row>
    <row r="769" spans="10:17" ht="15.75" customHeight="1" x14ac:dyDescent="0.2">
      <c r="J769" s="114"/>
      <c r="K769" s="114"/>
      <c r="P769" s="114"/>
      <c r="Q769" s="114"/>
    </row>
    <row r="770" spans="10:17" ht="15.75" customHeight="1" x14ac:dyDescent="0.2">
      <c r="J770" s="114"/>
      <c r="K770" s="114"/>
      <c r="P770" s="114"/>
      <c r="Q770" s="114"/>
    </row>
    <row r="771" spans="10:17" ht="15.75" customHeight="1" x14ac:dyDescent="0.2">
      <c r="J771" s="114"/>
      <c r="K771" s="114"/>
      <c r="P771" s="114"/>
      <c r="Q771" s="114"/>
    </row>
    <row r="772" spans="10:17" ht="15.75" customHeight="1" x14ac:dyDescent="0.2">
      <c r="J772" s="114"/>
      <c r="K772" s="114"/>
      <c r="P772" s="114"/>
      <c r="Q772" s="114"/>
    </row>
    <row r="773" spans="10:17" ht="15.75" customHeight="1" x14ac:dyDescent="0.2">
      <c r="J773" s="114"/>
      <c r="K773" s="114"/>
      <c r="P773" s="114"/>
      <c r="Q773" s="114"/>
    </row>
    <row r="774" spans="10:17" ht="15.75" customHeight="1" x14ac:dyDescent="0.2">
      <c r="J774" s="114"/>
      <c r="K774" s="114"/>
      <c r="P774" s="114"/>
      <c r="Q774" s="114"/>
    </row>
    <row r="775" spans="10:17" ht="15.75" customHeight="1" x14ac:dyDescent="0.2">
      <c r="J775" s="114"/>
      <c r="K775" s="114"/>
      <c r="P775" s="114"/>
      <c r="Q775" s="114"/>
    </row>
    <row r="776" spans="10:17" ht="15.75" customHeight="1" x14ac:dyDescent="0.2">
      <c r="J776" s="114"/>
      <c r="K776" s="114"/>
      <c r="P776" s="114"/>
      <c r="Q776" s="114"/>
    </row>
    <row r="777" spans="10:17" ht="15.75" customHeight="1" x14ac:dyDescent="0.2">
      <c r="J777" s="114"/>
      <c r="K777" s="114"/>
      <c r="P777" s="114"/>
      <c r="Q777" s="114"/>
    </row>
    <row r="778" spans="10:17" ht="15.75" customHeight="1" x14ac:dyDescent="0.2">
      <c r="J778" s="114"/>
      <c r="K778" s="114"/>
      <c r="P778" s="114"/>
      <c r="Q778" s="114"/>
    </row>
    <row r="779" spans="10:17" ht="15.75" customHeight="1" x14ac:dyDescent="0.2">
      <c r="J779" s="114"/>
      <c r="K779" s="114"/>
      <c r="P779" s="114"/>
      <c r="Q779" s="114"/>
    </row>
    <row r="780" spans="10:17" ht="15.75" customHeight="1" x14ac:dyDescent="0.2">
      <c r="J780" s="114"/>
      <c r="K780" s="114"/>
      <c r="P780" s="114"/>
      <c r="Q780" s="114"/>
    </row>
    <row r="781" spans="10:17" ht="15.75" customHeight="1" x14ac:dyDescent="0.2">
      <c r="J781" s="114"/>
      <c r="K781" s="114"/>
      <c r="P781" s="114"/>
      <c r="Q781" s="114"/>
    </row>
    <row r="782" spans="10:17" ht="15.75" customHeight="1" x14ac:dyDescent="0.2">
      <c r="J782" s="114"/>
      <c r="K782" s="114"/>
      <c r="P782" s="114"/>
      <c r="Q782" s="114"/>
    </row>
    <row r="783" spans="10:17" ht="15.75" customHeight="1" x14ac:dyDescent="0.2">
      <c r="J783" s="114"/>
      <c r="K783" s="114"/>
      <c r="P783" s="114"/>
      <c r="Q783" s="114"/>
    </row>
    <row r="784" spans="10:17" ht="15.75" customHeight="1" x14ac:dyDescent="0.2">
      <c r="J784" s="114"/>
      <c r="K784" s="114"/>
      <c r="P784" s="114"/>
      <c r="Q784" s="114"/>
    </row>
    <row r="785" spans="10:17" ht="15.75" customHeight="1" x14ac:dyDescent="0.2">
      <c r="J785" s="114"/>
      <c r="K785" s="114"/>
      <c r="P785" s="114"/>
      <c r="Q785" s="114"/>
    </row>
    <row r="786" spans="10:17" ht="15.75" customHeight="1" x14ac:dyDescent="0.2">
      <c r="J786" s="114"/>
      <c r="K786" s="114"/>
      <c r="P786" s="114"/>
      <c r="Q786" s="114"/>
    </row>
    <row r="787" spans="10:17" ht="15.75" customHeight="1" x14ac:dyDescent="0.2">
      <c r="J787" s="114"/>
      <c r="K787" s="114"/>
      <c r="P787" s="114"/>
      <c r="Q787" s="114"/>
    </row>
    <row r="788" spans="10:17" ht="15.75" customHeight="1" x14ac:dyDescent="0.2">
      <c r="J788" s="114"/>
      <c r="K788" s="114"/>
      <c r="P788" s="114"/>
      <c r="Q788" s="114"/>
    </row>
    <row r="789" spans="10:17" ht="15.75" customHeight="1" x14ac:dyDescent="0.2">
      <c r="J789" s="114"/>
      <c r="K789" s="114"/>
      <c r="P789" s="114"/>
      <c r="Q789" s="114"/>
    </row>
    <row r="790" spans="10:17" ht="15.75" customHeight="1" x14ac:dyDescent="0.2">
      <c r="J790" s="114"/>
      <c r="K790" s="114"/>
      <c r="P790" s="114"/>
      <c r="Q790" s="114"/>
    </row>
    <row r="791" spans="10:17" ht="15.75" customHeight="1" x14ac:dyDescent="0.2">
      <c r="J791" s="114"/>
      <c r="K791" s="114"/>
      <c r="P791" s="114"/>
      <c r="Q791" s="114"/>
    </row>
    <row r="792" spans="10:17" ht="15.75" customHeight="1" x14ac:dyDescent="0.2">
      <c r="J792" s="114"/>
      <c r="K792" s="114"/>
      <c r="P792" s="114"/>
      <c r="Q792" s="114"/>
    </row>
    <row r="793" spans="10:17" ht="15.75" customHeight="1" x14ac:dyDescent="0.2">
      <c r="J793" s="114"/>
      <c r="K793" s="114"/>
      <c r="P793" s="114"/>
      <c r="Q793" s="114"/>
    </row>
    <row r="794" spans="10:17" ht="15.75" customHeight="1" x14ac:dyDescent="0.2">
      <c r="J794" s="114"/>
      <c r="K794" s="114"/>
      <c r="P794" s="114"/>
      <c r="Q794" s="114"/>
    </row>
    <row r="795" spans="10:17" ht="15.75" customHeight="1" x14ac:dyDescent="0.2">
      <c r="J795" s="114"/>
      <c r="K795" s="114"/>
      <c r="P795" s="114"/>
      <c r="Q795" s="114"/>
    </row>
    <row r="796" spans="10:17" ht="15.75" customHeight="1" x14ac:dyDescent="0.2">
      <c r="J796" s="114"/>
      <c r="K796" s="114"/>
      <c r="P796" s="114"/>
      <c r="Q796" s="114"/>
    </row>
    <row r="797" spans="10:17" ht="15.75" customHeight="1" x14ac:dyDescent="0.2">
      <c r="J797" s="114"/>
      <c r="K797" s="114"/>
      <c r="P797" s="114"/>
      <c r="Q797" s="114"/>
    </row>
    <row r="798" spans="10:17" ht="15.75" customHeight="1" x14ac:dyDescent="0.2">
      <c r="J798" s="114"/>
      <c r="K798" s="114"/>
      <c r="P798" s="114"/>
      <c r="Q798" s="114"/>
    </row>
    <row r="799" spans="10:17" ht="15.75" customHeight="1" x14ac:dyDescent="0.2">
      <c r="J799" s="114"/>
      <c r="K799" s="114"/>
      <c r="P799" s="114"/>
      <c r="Q799" s="114"/>
    </row>
    <row r="800" spans="10:17" ht="15.75" customHeight="1" x14ac:dyDescent="0.2">
      <c r="J800" s="114"/>
      <c r="K800" s="114"/>
      <c r="P800" s="114"/>
      <c r="Q800" s="114"/>
    </row>
    <row r="801" spans="10:17" ht="15.75" customHeight="1" x14ac:dyDescent="0.2">
      <c r="J801" s="114"/>
      <c r="K801" s="114"/>
      <c r="P801" s="114"/>
      <c r="Q801" s="114"/>
    </row>
    <row r="802" spans="10:17" ht="15.75" customHeight="1" x14ac:dyDescent="0.2">
      <c r="J802" s="114"/>
      <c r="K802" s="114"/>
      <c r="P802" s="114"/>
      <c r="Q802" s="114"/>
    </row>
    <row r="803" spans="10:17" ht="15.75" customHeight="1" x14ac:dyDescent="0.2">
      <c r="J803" s="114"/>
      <c r="K803" s="114"/>
      <c r="P803" s="114"/>
      <c r="Q803" s="114"/>
    </row>
    <row r="804" spans="10:17" ht="15.75" customHeight="1" x14ac:dyDescent="0.2">
      <c r="J804" s="114"/>
      <c r="K804" s="114"/>
      <c r="P804" s="114"/>
      <c r="Q804" s="114"/>
    </row>
    <row r="805" spans="10:17" ht="15.75" customHeight="1" x14ac:dyDescent="0.2">
      <c r="J805" s="114"/>
      <c r="K805" s="114"/>
      <c r="P805" s="114"/>
      <c r="Q805" s="114"/>
    </row>
    <row r="806" spans="10:17" ht="15.75" customHeight="1" x14ac:dyDescent="0.2">
      <c r="J806" s="114"/>
      <c r="K806" s="114"/>
      <c r="P806" s="114"/>
      <c r="Q806" s="114"/>
    </row>
    <row r="807" spans="10:17" ht="15.75" customHeight="1" x14ac:dyDescent="0.2">
      <c r="J807" s="114"/>
      <c r="K807" s="114"/>
      <c r="P807" s="114"/>
      <c r="Q807" s="114"/>
    </row>
    <row r="808" spans="10:17" ht="15.75" customHeight="1" x14ac:dyDescent="0.2">
      <c r="J808" s="114"/>
      <c r="K808" s="114"/>
      <c r="P808" s="114"/>
      <c r="Q808" s="114"/>
    </row>
    <row r="809" spans="10:17" ht="15.75" customHeight="1" x14ac:dyDescent="0.2">
      <c r="J809" s="114"/>
      <c r="K809" s="114"/>
      <c r="P809" s="114"/>
      <c r="Q809" s="114"/>
    </row>
    <row r="810" spans="10:17" ht="15.75" customHeight="1" x14ac:dyDescent="0.2">
      <c r="J810" s="114"/>
      <c r="K810" s="114"/>
      <c r="P810" s="114"/>
      <c r="Q810" s="114"/>
    </row>
    <row r="811" spans="10:17" ht="15.75" customHeight="1" x14ac:dyDescent="0.2">
      <c r="J811" s="114"/>
      <c r="K811" s="114"/>
      <c r="P811" s="114"/>
      <c r="Q811" s="114"/>
    </row>
    <row r="812" spans="10:17" ht="15.75" customHeight="1" x14ac:dyDescent="0.2">
      <c r="J812" s="114"/>
      <c r="K812" s="114"/>
      <c r="P812" s="114"/>
      <c r="Q812" s="114"/>
    </row>
    <row r="813" spans="10:17" ht="15.75" customHeight="1" x14ac:dyDescent="0.2">
      <c r="J813" s="114"/>
      <c r="K813" s="114"/>
      <c r="P813" s="114"/>
      <c r="Q813" s="114"/>
    </row>
    <row r="814" spans="10:17" ht="15.75" customHeight="1" x14ac:dyDescent="0.2">
      <c r="J814" s="114"/>
      <c r="K814" s="114"/>
      <c r="P814" s="114"/>
      <c r="Q814" s="114"/>
    </row>
    <row r="815" spans="10:17" ht="15.75" customHeight="1" x14ac:dyDescent="0.2">
      <c r="J815" s="114"/>
      <c r="K815" s="114"/>
      <c r="P815" s="114"/>
      <c r="Q815" s="114"/>
    </row>
    <row r="816" spans="10:17" ht="15.75" customHeight="1" x14ac:dyDescent="0.2">
      <c r="J816" s="114"/>
      <c r="K816" s="114"/>
      <c r="P816" s="114"/>
      <c r="Q816" s="114"/>
    </row>
    <row r="817" spans="10:17" ht="15.75" customHeight="1" x14ac:dyDescent="0.2">
      <c r="J817" s="114"/>
      <c r="K817" s="114"/>
      <c r="P817" s="114"/>
      <c r="Q817" s="114"/>
    </row>
    <row r="818" spans="10:17" ht="15.75" customHeight="1" x14ac:dyDescent="0.2">
      <c r="J818" s="114"/>
      <c r="K818" s="114"/>
      <c r="P818" s="114"/>
      <c r="Q818" s="114"/>
    </row>
    <row r="819" spans="10:17" ht="15.75" customHeight="1" x14ac:dyDescent="0.2">
      <c r="J819" s="114"/>
      <c r="K819" s="114"/>
      <c r="P819" s="114"/>
      <c r="Q819" s="114"/>
    </row>
    <row r="820" spans="10:17" ht="15.75" customHeight="1" x14ac:dyDescent="0.2">
      <c r="J820" s="114"/>
      <c r="K820" s="114"/>
      <c r="P820" s="114"/>
      <c r="Q820" s="114"/>
    </row>
    <row r="821" spans="10:17" ht="15.75" customHeight="1" x14ac:dyDescent="0.2">
      <c r="J821" s="114"/>
      <c r="K821" s="114"/>
      <c r="P821" s="114"/>
      <c r="Q821" s="114"/>
    </row>
    <row r="822" spans="10:17" ht="15.75" customHeight="1" x14ac:dyDescent="0.2">
      <c r="J822" s="114"/>
      <c r="K822" s="114"/>
      <c r="P822" s="114"/>
      <c r="Q822" s="114"/>
    </row>
    <row r="823" spans="10:17" ht="15.75" customHeight="1" x14ac:dyDescent="0.2">
      <c r="J823" s="114"/>
      <c r="K823" s="114"/>
      <c r="P823" s="114"/>
      <c r="Q823" s="114"/>
    </row>
    <row r="824" spans="10:17" ht="15.75" customHeight="1" x14ac:dyDescent="0.2">
      <c r="J824" s="114"/>
      <c r="K824" s="114"/>
      <c r="P824" s="114"/>
      <c r="Q824" s="114"/>
    </row>
    <row r="825" spans="10:17" ht="15.75" customHeight="1" x14ac:dyDescent="0.2">
      <c r="J825" s="114"/>
      <c r="K825" s="114"/>
      <c r="P825" s="114"/>
      <c r="Q825" s="114"/>
    </row>
    <row r="826" spans="10:17" ht="15.75" customHeight="1" x14ac:dyDescent="0.2">
      <c r="J826" s="114"/>
      <c r="K826" s="114"/>
      <c r="P826" s="114"/>
      <c r="Q826" s="114"/>
    </row>
    <row r="827" spans="10:17" ht="15.75" customHeight="1" x14ac:dyDescent="0.2">
      <c r="J827" s="114"/>
      <c r="K827" s="114"/>
      <c r="P827" s="114"/>
      <c r="Q827" s="114"/>
    </row>
    <row r="828" spans="10:17" ht="15.75" customHeight="1" x14ac:dyDescent="0.2">
      <c r="J828" s="114"/>
      <c r="K828" s="114"/>
      <c r="P828" s="114"/>
      <c r="Q828" s="114"/>
    </row>
    <row r="829" spans="10:17" ht="15.75" customHeight="1" x14ac:dyDescent="0.2">
      <c r="J829" s="114"/>
      <c r="K829" s="114"/>
      <c r="P829" s="114"/>
      <c r="Q829" s="114"/>
    </row>
    <row r="830" spans="10:17" ht="15.75" customHeight="1" x14ac:dyDescent="0.2">
      <c r="J830" s="114"/>
      <c r="K830" s="114"/>
      <c r="P830" s="114"/>
      <c r="Q830" s="114"/>
    </row>
    <row r="831" spans="10:17" ht="15.75" customHeight="1" x14ac:dyDescent="0.2">
      <c r="J831" s="114"/>
      <c r="K831" s="114"/>
      <c r="P831" s="114"/>
      <c r="Q831" s="114"/>
    </row>
    <row r="832" spans="10:17" ht="15.75" customHeight="1" x14ac:dyDescent="0.2">
      <c r="J832" s="114"/>
      <c r="K832" s="114"/>
      <c r="P832" s="114"/>
      <c r="Q832" s="114"/>
    </row>
    <row r="833" spans="10:17" ht="15.75" customHeight="1" x14ac:dyDescent="0.2">
      <c r="J833" s="114"/>
      <c r="K833" s="114"/>
      <c r="P833" s="114"/>
      <c r="Q833" s="114"/>
    </row>
    <row r="834" spans="10:17" ht="15.75" customHeight="1" x14ac:dyDescent="0.2">
      <c r="J834" s="114"/>
      <c r="K834" s="114"/>
      <c r="P834" s="114"/>
      <c r="Q834" s="114"/>
    </row>
    <row r="835" spans="10:17" ht="15.75" customHeight="1" x14ac:dyDescent="0.2">
      <c r="J835" s="114"/>
      <c r="K835" s="114"/>
      <c r="P835" s="114"/>
      <c r="Q835" s="114"/>
    </row>
    <row r="836" spans="10:17" ht="15.75" customHeight="1" x14ac:dyDescent="0.2">
      <c r="J836" s="114"/>
      <c r="K836" s="114"/>
      <c r="P836" s="114"/>
      <c r="Q836" s="114"/>
    </row>
    <row r="837" spans="10:17" ht="15.75" customHeight="1" x14ac:dyDescent="0.2">
      <c r="J837" s="114"/>
      <c r="K837" s="114"/>
      <c r="P837" s="114"/>
      <c r="Q837" s="114"/>
    </row>
    <row r="838" spans="10:17" ht="15.75" customHeight="1" x14ac:dyDescent="0.2">
      <c r="J838" s="114"/>
      <c r="K838" s="114"/>
      <c r="P838" s="114"/>
      <c r="Q838" s="114"/>
    </row>
    <row r="839" spans="10:17" ht="15.75" customHeight="1" x14ac:dyDescent="0.2">
      <c r="J839" s="114"/>
      <c r="K839" s="114"/>
      <c r="P839" s="114"/>
      <c r="Q839" s="114"/>
    </row>
    <row r="840" spans="10:17" ht="15.75" customHeight="1" x14ac:dyDescent="0.2">
      <c r="J840" s="114"/>
      <c r="K840" s="114"/>
      <c r="P840" s="114"/>
      <c r="Q840" s="114"/>
    </row>
    <row r="841" spans="10:17" ht="15.75" customHeight="1" x14ac:dyDescent="0.2">
      <c r="J841" s="114"/>
      <c r="K841" s="114"/>
      <c r="P841" s="114"/>
      <c r="Q841" s="114"/>
    </row>
    <row r="842" spans="10:17" ht="15.75" customHeight="1" x14ac:dyDescent="0.2">
      <c r="J842" s="114"/>
      <c r="K842" s="114"/>
      <c r="P842" s="114"/>
      <c r="Q842" s="114"/>
    </row>
    <row r="843" spans="10:17" ht="15.75" customHeight="1" x14ac:dyDescent="0.2">
      <c r="J843" s="114"/>
      <c r="K843" s="114"/>
      <c r="P843" s="114"/>
      <c r="Q843" s="114"/>
    </row>
    <row r="844" spans="10:17" ht="15.75" customHeight="1" x14ac:dyDescent="0.2">
      <c r="J844" s="114"/>
      <c r="K844" s="114"/>
      <c r="P844" s="114"/>
      <c r="Q844" s="114"/>
    </row>
    <row r="845" spans="10:17" ht="15.75" customHeight="1" x14ac:dyDescent="0.2">
      <c r="J845" s="114"/>
      <c r="K845" s="114"/>
      <c r="P845" s="114"/>
      <c r="Q845" s="114"/>
    </row>
    <row r="846" spans="10:17" ht="15.75" customHeight="1" x14ac:dyDescent="0.2">
      <c r="J846" s="114"/>
      <c r="K846" s="114"/>
      <c r="P846" s="114"/>
      <c r="Q846" s="114"/>
    </row>
    <row r="847" spans="10:17" ht="15.75" customHeight="1" x14ac:dyDescent="0.2">
      <c r="J847" s="114"/>
      <c r="K847" s="114"/>
      <c r="P847" s="114"/>
      <c r="Q847" s="114"/>
    </row>
    <row r="848" spans="10:17" ht="15.75" customHeight="1" x14ac:dyDescent="0.2">
      <c r="J848" s="114"/>
      <c r="K848" s="114"/>
      <c r="P848" s="114"/>
      <c r="Q848" s="114"/>
    </row>
    <row r="849" spans="10:17" ht="15.75" customHeight="1" x14ac:dyDescent="0.2">
      <c r="J849" s="114"/>
      <c r="K849" s="114"/>
      <c r="P849" s="114"/>
      <c r="Q849" s="114"/>
    </row>
    <row r="850" spans="10:17" ht="15.75" customHeight="1" x14ac:dyDescent="0.2">
      <c r="J850" s="114"/>
      <c r="K850" s="114"/>
      <c r="P850" s="114"/>
      <c r="Q850" s="114"/>
    </row>
    <row r="851" spans="10:17" ht="15.75" customHeight="1" x14ac:dyDescent="0.2">
      <c r="J851" s="114"/>
      <c r="K851" s="114"/>
      <c r="P851" s="114"/>
      <c r="Q851" s="114"/>
    </row>
    <row r="852" spans="10:17" ht="15.75" customHeight="1" x14ac:dyDescent="0.2">
      <c r="J852" s="114"/>
      <c r="K852" s="114"/>
      <c r="P852" s="114"/>
      <c r="Q852" s="114"/>
    </row>
    <row r="853" spans="10:17" ht="15.75" customHeight="1" x14ac:dyDescent="0.2">
      <c r="J853" s="114"/>
      <c r="K853" s="114"/>
      <c r="P853" s="114"/>
      <c r="Q853" s="114"/>
    </row>
    <row r="854" spans="10:17" ht="15.75" customHeight="1" x14ac:dyDescent="0.2">
      <c r="J854" s="114"/>
      <c r="K854" s="114"/>
      <c r="P854" s="114"/>
      <c r="Q854" s="114"/>
    </row>
    <row r="855" spans="10:17" ht="15.75" customHeight="1" x14ac:dyDescent="0.2">
      <c r="J855" s="114"/>
      <c r="K855" s="114"/>
      <c r="P855" s="114"/>
      <c r="Q855" s="114"/>
    </row>
    <row r="856" spans="10:17" ht="15.75" customHeight="1" x14ac:dyDescent="0.2">
      <c r="J856" s="114"/>
      <c r="K856" s="114"/>
      <c r="P856" s="114"/>
      <c r="Q856" s="114"/>
    </row>
    <row r="857" spans="10:17" ht="15.75" customHeight="1" x14ac:dyDescent="0.2">
      <c r="J857" s="114"/>
      <c r="K857" s="114"/>
      <c r="P857" s="114"/>
      <c r="Q857" s="114"/>
    </row>
    <row r="858" spans="10:17" ht="15.75" customHeight="1" x14ac:dyDescent="0.2">
      <c r="J858" s="114"/>
      <c r="K858" s="114"/>
      <c r="P858" s="114"/>
      <c r="Q858" s="114"/>
    </row>
    <row r="859" spans="10:17" ht="15.75" customHeight="1" x14ac:dyDescent="0.2">
      <c r="J859" s="114"/>
      <c r="K859" s="114"/>
      <c r="P859" s="114"/>
      <c r="Q859" s="114"/>
    </row>
    <row r="860" spans="10:17" ht="15.75" customHeight="1" x14ac:dyDescent="0.2">
      <c r="J860" s="114"/>
      <c r="K860" s="114"/>
      <c r="P860" s="114"/>
      <c r="Q860" s="114"/>
    </row>
    <row r="861" spans="10:17" ht="15.75" customHeight="1" x14ac:dyDescent="0.2">
      <c r="J861" s="114"/>
      <c r="K861" s="114"/>
      <c r="P861" s="114"/>
      <c r="Q861" s="114"/>
    </row>
    <row r="862" spans="10:17" ht="15.75" customHeight="1" x14ac:dyDescent="0.2">
      <c r="J862" s="114"/>
      <c r="K862" s="114"/>
      <c r="P862" s="114"/>
      <c r="Q862" s="114"/>
    </row>
    <row r="863" spans="10:17" ht="15.75" customHeight="1" x14ac:dyDescent="0.2">
      <c r="J863" s="114"/>
      <c r="K863" s="114"/>
      <c r="P863" s="114"/>
      <c r="Q863" s="114"/>
    </row>
    <row r="864" spans="10:17" ht="15.75" customHeight="1" x14ac:dyDescent="0.2">
      <c r="J864" s="114"/>
      <c r="K864" s="114"/>
      <c r="P864" s="114"/>
      <c r="Q864" s="114"/>
    </row>
    <row r="865" spans="10:17" ht="15.75" customHeight="1" x14ac:dyDescent="0.2">
      <c r="J865" s="114"/>
      <c r="K865" s="114"/>
      <c r="P865" s="114"/>
      <c r="Q865" s="114"/>
    </row>
    <row r="866" spans="10:17" ht="15.75" customHeight="1" x14ac:dyDescent="0.2">
      <c r="J866" s="114"/>
      <c r="K866" s="114"/>
      <c r="P866" s="114"/>
      <c r="Q866" s="114"/>
    </row>
    <row r="867" spans="10:17" ht="15.75" customHeight="1" x14ac:dyDescent="0.2">
      <c r="J867" s="114"/>
      <c r="K867" s="114"/>
      <c r="P867" s="114"/>
      <c r="Q867" s="114"/>
    </row>
    <row r="868" spans="10:17" ht="15.75" customHeight="1" x14ac:dyDescent="0.2">
      <c r="J868" s="114"/>
      <c r="K868" s="114"/>
      <c r="P868" s="114"/>
      <c r="Q868" s="114"/>
    </row>
    <row r="869" spans="10:17" ht="15.75" customHeight="1" x14ac:dyDescent="0.2">
      <c r="J869" s="114"/>
      <c r="K869" s="114"/>
      <c r="P869" s="114"/>
      <c r="Q869" s="114"/>
    </row>
    <row r="870" spans="10:17" ht="15.75" customHeight="1" x14ac:dyDescent="0.2">
      <c r="J870" s="114"/>
      <c r="K870" s="114"/>
      <c r="P870" s="114"/>
      <c r="Q870" s="114"/>
    </row>
    <row r="871" spans="10:17" ht="15.75" customHeight="1" x14ac:dyDescent="0.2">
      <c r="J871" s="114"/>
      <c r="K871" s="114"/>
      <c r="P871" s="114"/>
      <c r="Q871" s="114"/>
    </row>
    <row r="872" spans="10:17" ht="15.75" customHeight="1" x14ac:dyDescent="0.2">
      <c r="J872" s="114"/>
      <c r="K872" s="114"/>
      <c r="P872" s="114"/>
      <c r="Q872" s="114"/>
    </row>
    <row r="873" spans="10:17" ht="15.75" customHeight="1" x14ac:dyDescent="0.2">
      <c r="J873" s="114"/>
      <c r="K873" s="114"/>
      <c r="P873" s="114"/>
      <c r="Q873" s="114"/>
    </row>
    <row r="874" spans="10:17" ht="15.75" customHeight="1" x14ac:dyDescent="0.2">
      <c r="J874" s="114"/>
      <c r="K874" s="114"/>
      <c r="P874" s="114"/>
      <c r="Q874" s="114"/>
    </row>
    <row r="875" spans="10:17" ht="15.75" customHeight="1" x14ac:dyDescent="0.2">
      <c r="J875" s="114"/>
      <c r="K875" s="114"/>
      <c r="P875" s="114"/>
      <c r="Q875" s="114"/>
    </row>
    <row r="876" spans="10:17" ht="15.75" customHeight="1" x14ac:dyDescent="0.2">
      <c r="J876" s="114"/>
      <c r="K876" s="114"/>
      <c r="P876" s="114"/>
      <c r="Q876" s="114"/>
    </row>
    <row r="877" spans="10:17" ht="15.75" customHeight="1" x14ac:dyDescent="0.2">
      <c r="J877" s="114"/>
      <c r="K877" s="114"/>
      <c r="P877" s="114"/>
      <c r="Q877" s="114"/>
    </row>
    <row r="878" spans="10:17" ht="15.75" customHeight="1" x14ac:dyDescent="0.2">
      <c r="J878" s="114"/>
      <c r="K878" s="114"/>
      <c r="P878" s="114"/>
      <c r="Q878" s="114"/>
    </row>
    <row r="879" spans="10:17" ht="15.75" customHeight="1" x14ac:dyDescent="0.2">
      <c r="J879" s="114"/>
      <c r="K879" s="114"/>
      <c r="P879" s="114"/>
      <c r="Q879" s="114"/>
    </row>
    <row r="880" spans="10:17" ht="15.75" customHeight="1" x14ac:dyDescent="0.2">
      <c r="J880" s="114"/>
      <c r="K880" s="114"/>
      <c r="P880" s="114"/>
      <c r="Q880" s="114"/>
    </row>
    <row r="881" spans="10:17" ht="15.75" customHeight="1" x14ac:dyDescent="0.2">
      <c r="J881" s="114"/>
      <c r="K881" s="114"/>
      <c r="P881" s="114"/>
      <c r="Q881" s="114"/>
    </row>
    <row r="882" spans="10:17" ht="15.75" customHeight="1" x14ac:dyDescent="0.2">
      <c r="J882" s="114"/>
      <c r="K882" s="114"/>
      <c r="P882" s="114"/>
      <c r="Q882" s="114"/>
    </row>
    <row r="883" spans="10:17" ht="15.75" customHeight="1" x14ac:dyDescent="0.2">
      <c r="J883" s="114"/>
      <c r="K883" s="114"/>
      <c r="P883" s="114"/>
      <c r="Q883" s="114"/>
    </row>
    <row r="884" spans="10:17" ht="15.75" customHeight="1" x14ac:dyDescent="0.2">
      <c r="J884" s="114"/>
      <c r="K884" s="114"/>
      <c r="P884" s="114"/>
      <c r="Q884" s="114"/>
    </row>
    <row r="885" spans="10:17" ht="15.75" customHeight="1" x14ac:dyDescent="0.2">
      <c r="J885" s="114"/>
      <c r="K885" s="114"/>
      <c r="P885" s="114"/>
      <c r="Q885" s="114"/>
    </row>
    <row r="886" spans="10:17" ht="15.75" customHeight="1" x14ac:dyDescent="0.2">
      <c r="J886" s="114"/>
      <c r="K886" s="114"/>
      <c r="P886" s="114"/>
      <c r="Q886" s="114"/>
    </row>
    <row r="887" spans="10:17" ht="15.75" customHeight="1" x14ac:dyDescent="0.2">
      <c r="J887" s="114"/>
      <c r="K887" s="114"/>
      <c r="P887" s="114"/>
      <c r="Q887" s="114"/>
    </row>
    <row r="888" spans="10:17" ht="15.75" customHeight="1" x14ac:dyDescent="0.2">
      <c r="J888" s="114"/>
      <c r="K888" s="114"/>
      <c r="P888" s="114"/>
      <c r="Q888" s="114"/>
    </row>
    <row r="889" spans="10:17" ht="15.75" customHeight="1" x14ac:dyDescent="0.2">
      <c r="J889" s="114"/>
      <c r="K889" s="114"/>
      <c r="P889" s="114"/>
      <c r="Q889" s="114"/>
    </row>
    <row r="890" spans="10:17" ht="15.75" customHeight="1" x14ac:dyDescent="0.2">
      <c r="J890" s="114"/>
      <c r="K890" s="114"/>
      <c r="P890" s="114"/>
      <c r="Q890" s="114"/>
    </row>
    <row r="891" spans="10:17" ht="15.75" customHeight="1" x14ac:dyDescent="0.2">
      <c r="J891" s="114"/>
      <c r="K891" s="114"/>
      <c r="P891" s="114"/>
      <c r="Q891" s="114"/>
    </row>
    <row r="892" spans="10:17" ht="15.75" customHeight="1" x14ac:dyDescent="0.2">
      <c r="J892" s="114"/>
      <c r="K892" s="114"/>
      <c r="P892" s="114"/>
      <c r="Q892" s="114"/>
    </row>
    <row r="893" spans="10:17" ht="15.75" customHeight="1" x14ac:dyDescent="0.2">
      <c r="J893" s="114"/>
      <c r="K893" s="114"/>
      <c r="P893" s="114"/>
      <c r="Q893" s="114"/>
    </row>
    <row r="894" spans="10:17" ht="15.75" customHeight="1" x14ac:dyDescent="0.2">
      <c r="J894" s="114"/>
      <c r="K894" s="114"/>
      <c r="P894" s="114"/>
      <c r="Q894" s="114"/>
    </row>
    <row r="895" spans="10:17" ht="15.75" customHeight="1" x14ac:dyDescent="0.2">
      <c r="J895" s="114"/>
      <c r="K895" s="114"/>
      <c r="P895" s="114"/>
      <c r="Q895" s="114"/>
    </row>
    <row r="896" spans="10:17" ht="15.75" customHeight="1" x14ac:dyDescent="0.2">
      <c r="J896" s="114"/>
      <c r="K896" s="114"/>
      <c r="P896" s="114"/>
      <c r="Q896" s="114"/>
    </row>
    <row r="897" spans="10:17" ht="15.75" customHeight="1" x14ac:dyDescent="0.2">
      <c r="J897" s="114"/>
      <c r="K897" s="114"/>
      <c r="P897" s="114"/>
      <c r="Q897" s="114"/>
    </row>
    <row r="898" spans="10:17" ht="15.75" customHeight="1" x14ac:dyDescent="0.2">
      <c r="J898" s="114"/>
      <c r="K898" s="114"/>
      <c r="P898" s="114"/>
      <c r="Q898" s="114"/>
    </row>
    <row r="899" spans="10:17" ht="15.75" customHeight="1" x14ac:dyDescent="0.2">
      <c r="J899" s="114"/>
      <c r="K899" s="114"/>
      <c r="P899" s="114"/>
      <c r="Q899" s="114"/>
    </row>
    <row r="900" spans="10:17" ht="15.75" customHeight="1" x14ac:dyDescent="0.2">
      <c r="J900" s="114"/>
      <c r="K900" s="114"/>
      <c r="P900" s="114"/>
      <c r="Q900" s="114"/>
    </row>
    <row r="901" spans="10:17" ht="15.75" customHeight="1" x14ac:dyDescent="0.2">
      <c r="J901" s="114"/>
      <c r="K901" s="114"/>
      <c r="P901" s="114"/>
      <c r="Q901" s="114"/>
    </row>
    <row r="902" spans="10:17" ht="15.75" customHeight="1" x14ac:dyDescent="0.2">
      <c r="J902" s="114"/>
      <c r="K902" s="114"/>
      <c r="P902" s="114"/>
      <c r="Q902" s="114"/>
    </row>
    <row r="903" spans="10:17" ht="15.75" customHeight="1" x14ac:dyDescent="0.2">
      <c r="J903" s="114"/>
      <c r="K903" s="114"/>
      <c r="P903" s="114"/>
      <c r="Q903" s="114"/>
    </row>
    <row r="904" spans="10:17" ht="15.75" customHeight="1" x14ac:dyDescent="0.2">
      <c r="J904" s="114"/>
      <c r="K904" s="114"/>
      <c r="P904" s="114"/>
      <c r="Q904" s="114"/>
    </row>
    <row r="905" spans="10:17" ht="15.75" customHeight="1" x14ac:dyDescent="0.2">
      <c r="J905" s="114"/>
      <c r="K905" s="114"/>
      <c r="P905" s="114"/>
      <c r="Q905" s="114"/>
    </row>
    <row r="906" spans="10:17" ht="15.75" customHeight="1" x14ac:dyDescent="0.2">
      <c r="J906" s="114"/>
      <c r="K906" s="114"/>
      <c r="P906" s="114"/>
      <c r="Q906" s="114"/>
    </row>
    <row r="907" spans="10:17" ht="15.75" customHeight="1" x14ac:dyDescent="0.2">
      <c r="J907" s="114"/>
      <c r="K907" s="114"/>
      <c r="P907" s="114"/>
      <c r="Q907" s="114"/>
    </row>
    <row r="908" spans="10:17" ht="15.75" customHeight="1" x14ac:dyDescent="0.2">
      <c r="J908" s="114"/>
      <c r="K908" s="114"/>
      <c r="P908" s="114"/>
      <c r="Q908" s="114"/>
    </row>
    <row r="909" spans="10:17" ht="15.75" customHeight="1" x14ac:dyDescent="0.2">
      <c r="J909" s="114"/>
      <c r="K909" s="114"/>
      <c r="P909" s="114"/>
      <c r="Q909" s="114"/>
    </row>
    <row r="910" spans="10:17" ht="15.75" customHeight="1" x14ac:dyDescent="0.2">
      <c r="J910" s="114"/>
      <c r="K910" s="114"/>
      <c r="P910" s="114"/>
      <c r="Q910" s="114"/>
    </row>
    <row r="911" spans="10:17" ht="15.75" customHeight="1" x14ac:dyDescent="0.2">
      <c r="J911" s="114"/>
      <c r="K911" s="114"/>
      <c r="P911" s="114"/>
      <c r="Q911" s="114"/>
    </row>
    <row r="912" spans="10:17" ht="15.75" customHeight="1" x14ac:dyDescent="0.2">
      <c r="J912" s="114"/>
      <c r="K912" s="114"/>
      <c r="P912" s="114"/>
      <c r="Q912" s="114"/>
    </row>
    <row r="913" spans="10:17" ht="15.75" customHeight="1" x14ac:dyDescent="0.2">
      <c r="J913" s="114"/>
      <c r="K913" s="114"/>
      <c r="P913" s="114"/>
      <c r="Q913" s="114"/>
    </row>
    <row r="914" spans="10:17" ht="15.75" customHeight="1" x14ac:dyDescent="0.2">
      <c r="J914" s="114"/>
      <c r="K914" s="114"/>
      <c r="P914" s="114"/>
      <c r="Q914" s="114"/>
    </row>
    <row r="915" spans="10:17" ht="15.75" customHeight="1" x14ac:dyDescent="0.2">
      <c r="J915" s="114"/>
      <c r="K915" s="114"/>
      <c r="P915" s="114"/>
      <c r="Q915" s="114"/>
    </row>
    <row r="916" spans="10:17" ht="15.75" customHeight="1" x14ac:dyDescent="0.2">
      <c r="J916" s="114"/>
      <c r="K916" s="114"/>
      <c r="P916" s="114"/>
      <c r="Q916" s="114"/>
    </row>
    <row r="917" spans="10:17" ht="15.75" customHeight="1" x14ac:dyDescent="0.2">
      <c r="J917" s="114"/>
      <c r="K917" s="114"/>
      <c r="P917" s="114"/>
      <c r="Q917" s="114"/>
    </row>
    <row r="918" spans="10:17" ht="15.75" customHeight="1" x14ac:dyDescent="0.2">
      <c r="J918" s="114"/>
      <c r="K918" s="114"/>
      <c r="P918" s="114"/>
      <c r="Q918" s="114"/>
    </row>
    <row r="919" spans="10:17" ht="15.75" customHeight="1" x14ac:dyDescent="0.2">
      <c r="J919" s="114"/>
      <c r="K919" s="114"/>
      <c r="P919" s="114"/>
      <c r="Q919" s="114"/>
    </row>
    <row r="920" spans="10:17" ht="15.75" customHeight="1" x14ac:dyDescent="0.2">
      <c r="J920" s="114"/>
      <c r="K920" s="114"/>
      <c r="P920" s="114"/>
      <c r="Q920" s="114"/>
    </row>
    <row r="921" spans="10:17" ht="15.75" customHeight="1" x14ac:dyDescent="0.2">
      <c r="J921" s="114"/>
      <c r="K921" s="114"/>
      <c r="P921" s="114"/>
      <c r="Q921" s="114"/>
    </row>
    <row r="922" spans="10:17" ht="15.75" customHeight="1" x14ac:dyDescent="0.2">
      <c r="J922" s="114"/>
      <c r="K922" s="114"/>
      <c r="P922" s="114"/>
      <c r="Q922" s="114"/>
    </row>
    <row r="923" spans="10:17" ht="15.75" customHeight="1" x14ac:dyDescent="0.2">
      <c r="J923" s="114"/>
      <c r="K923" s="114"/>
      <c r="P923" s="114"/>
      <c r="Q923" s="114"/>
    </row>
    <row r="924" spans="10:17" ht="15.75" customHeight="1" x14ac:dyDescent="0.2">
      <c r="J924" s="114"/>
      <c r="K924" s="114"/>
      <c r="P924" s="114"/>
      <c r="Q924" s="114"/>
    </row>
    <row r="925" spans="10:17" ht="15.75" customHeight="1" x14ac:dyDescent="0.2">
      <c r="J925" s="114"/>
      <c r="K925" s="114"/>
      <c r="P925" s="114"/>
      <c r="Q925" s="114"/>
    </row>
    <row r="926" spans="10:17" ht="15.75" customHeight="1" x14ac:dyDescent="0.2">
      <c r="J926" s="114"/>
      <c r="K926" s="114"/>
      <c r="P926" s="114"/>
      <c r="Q926" s="114"/>
    </row>
    <row r="927" spans="10:17" ht="15.75" customHeight="1" x14ac:dyDescent="0.2">
      <c r="J927" s="114"/>
      <c r="K927" s="114"/>
      <c r="P927" s="114"/>
      <c r="Q927" s="114"/>
    </row>
    <row r="928" spans="10:17" ht="15.75" customHeight="1" x14ac:dyDescent="0.2">
      <c r="J928" s="114"/>
      <c r="K928" s="114"/>
      <c r="P928" s="114"/>
      <c r="Q928" s="114"/>
    </row>
    <row r="929" spans="10:17" ht="15.75" customHeight="1" x14ac:dyDescent="0.2">
      <c r="J929" s="114"/>
      <c r="K929" s="114"/>
      <c r="P929" s="114"/>
      <c r="Q929" s="114"/>
    </row>
    <row r="930" spans="10:17" ht="15.75" customHeight="1" x14ac:dyDescent="0.2">
      <c r="J930" s="114"/>
      <c r="K930" s="114"/>
      <c r="P930" s="114"/>
      <c r="Q930" s="114"/>
    </row>
    <row r="931" spans="10:17" ht="15.75" customHeight="1" x14ac:dyDescent="0.2">
      <c r="J931" s="114"/>
      <c r="K931" s="114"/>
      <c r="P931" s="114"/>
      <c r="Q931" s="114"/>
    </row>
    <row r="932" spans="10:17" ht="15.75" customHeight="1" x14ac:dyDescent="0.2">
      <c r="J932" s="114"/>
      <c r="K932" s="114"/>
      <c r="P932" s="114"/>
      <c r="Q932" s="114"/>
    </row>
    <row r="933" spans="10:17" ht="15.75" customHeight="1" x14ac:dyDescent="0.2">
      <c r="J933" s="114"/>
      <c r="K933" s="114"/>
      <c r="P933" s="114"/>
      <c r="Q933" s="114"/>
    </row>
    <row r="934" spans="10:17" ht="15.75" customHeight="1" x14ac:dyDescent="0.2">
      <c r="J934" s="114"/>
      <c r="K934" s="114"/>
      <c r="P934" s="114"/>
      <c r="Q934" s="114"/>
    </row>
    <row r="935" spans="10:17" ht="15.75" customHeight="1" x14ac:dyDescent="0.2">
      <c r="J935" s="114"/>
      <c r="K935" s="114"/>
      <c r="P935" s="114"/>
      <c r="Q935" s="114"/>
    </row>
    <row r="936" spans="10:17" ht="15.75" customHeight="1" x14ac:dyDescent="0.2">
      <c r="J936" s="114"/>
      <c r="K936" s="114"/>
      <c r="P936" s="114"/>
      <c r="Q936" s="114"/>
    </row>
    <row r="937" spans="10:17" ht="15.75" customHeight="1" x14ac:dyDescent="0.2">
      <c r="J937" s="114"/>
      <c r="K937" s="114"/>
      <c r="P937" s="114"/>
      <c r="Q937" s="114"/>
    </row>
    <row r="938" spans="10:17" ht="15.75" customHeight="1" x14ac:dyDescent="0.2">
      <c r="J938" s="114"/>
      <c r="K938" s="114"/>
      <c r="P938" s="114"/>
      <c r="Q938" s="114"/>
    </row>
    <row r="939" spans="10:17" ht="15.75" customHeight="1" x14ac:dyDescent="0.2">
      <c r="J939" s="114"/>
      <c r="K939" s="114"/>
      <c r="P939" s="114"/>
      <c r="Q939" s="114"/>
    </row>
    <row r="940" spans="10:17" ht="15.75" customHeight="1" x14ac:dyDescent="0.2">
      <c r="J940" s="114"/>
      <c r="K940" s="114"/>
      <c r="P940" s="114"/>
      <c r="Q940" s="114"/>
    </row>
    <row r="941" spans="10:17" ht="15.75" customHeight="1" x14ac:dyDescent="0.2">
      <c r="J941" s="114"/>
      <c r="K941" s="114"/>
      <c r="P941" s="114"/>
      <c r="Q941" s="114"/>
    </row>
    <row r="942" spans="10:17" ht="15.75" customHeight="1" x14ac:dyDescent="0.2">
      <c r="J942" s="114"/>
      <c r="K942" s="114"/>
      <c r="P942" s="114"/>
      <c r="Q942" s="114"/>
    </row>
    <row r="943" spans="10:17" ht="15.75" customHeight="1" x14ac:dyDescent="0.2">
      <c r="J943" s="114"/>
      <c r="K943" s="114"/>
      <c r="P943" s="114"/>
      <c r="Q943" s="114"/>
    </row>
    <row r="944" spans="10:17" ht="15.75" customHeight="1" x14ac:dyDescent="0.2">
      <c r="J944" s="114"/>
      <c r="K944" s="114"/>
      <c r="P944" s="114"/>
      <c r="Q944" s="114"/>
    </row>
    <row r="945" spans="10:17" ht="15.75" customHeight="1" x14ac:dyDescent="0.2">
      <c r="J945" s="114"/>
      <c r="K945" s="114"/>
      <c r="P945" s="114"/>
      <c r="Q945" s="114"/>
    </row>
    <row r="946" spans="10:17" ht="15.75" customHeight="1" x14ac:dyDescent="0.2">
      <c r="J946" s="114"/>
      <c r="K946" s="114"/>
      <c r="P946" s="114"/>
      <c r="Q946" s="114"/>
    </row>
    <row r="947" spans="10:17" ht="15.75" customHeight="1" x14ac:dyDescent="0.2">
      <c r="J947" s="114"/>
      <c r="K947" s="114"/>
      <c r="P947" s="114"/>
      <c r="Q947" s="114"/>
    </row>
    <row r="948" spans="10:17" ht="15.75" customHeight="1" x14ac:dyDescent="0.2">
      <c r="J948" s="114"/>
      <c r="K948" s="114"/>
      <c r="P948" s="114"/>
      <c r="Q948" s="114"/>
    </row>
    <row r="949" spans="10:17" ht="15.75" customHeight="1" x14ac:dyDescent="0.2">
      <c r="J949" s="114"/>
      <c r="K949" s="114"/>
      <c r="P949" s="114"/>
      <c r="Q949" s="114"/>
    </row>
    <row r="950" spans="10:17" ht="15.75" customHeight="1" x14ac:dyDescent="0.2">
      <c r="J950" s="114"/>
      <c r="K950" s="114"/>
      <c r="P950" s="114"/>
      <c r="Q950" s="114"/>
    </row>
    <row r="951" spans="10:17" ht="15.75" customHeight="1" x14ac:dyDescent="0.2">
      <c r="J951" s="114"/>
      <c r="K951" s="114"/>
      <c r="P951" s="114"/>
      <c r="Q951" s="114"/>
    </row>
    <row r="952" spans="10:17" ht="15.75" customHeight="1" x14ac:dyDescent="0.2">
      <c r="J952" s="114"/>
      <c r="K952" s="114"/>
      <c r="P952" s="114"/>
      <c r="Q952" s="114"/>
    </row>
    <row r="953" spans="10:17" ht="15.75" customHeight="1" x14ac:dyDescent="0.2">
      <c r="J953" s="114"/>
      <c r="K953" s="114"/>
      <c r="P953" s="114"/>
      <c r="Q953" s="114"/>
    </row>
    <row r="954" spans="10:17" ht="15.75" customHeight="1" x14ac:dyDescent="0.2">
      <c r="J954" s="114"/>
      <c r="K954" s="114"/>
      <c r="P954" s="114"/>
      <c r="Q954" s="114"/>
    </row>
    <row r="955" spans="10:17" ht="15.75" customHeight="1" x14ac:dyDescent="0.2">
      <c r="J955" s="114"/>
      <c r="K955" s="114"/>
      <c r="P955" s="114"/>
      <c r="Q955" s="114"/>
    </row>
    <row r="956" spans="10:17" ht="15.75" customHeight="1" x14ac:dyDescent="0.2">
      <c r="J956" s="114"/>
      <c r="K956" s="114"/>
      <c r="P956" s="114"/>
      <c r="Q956" s="114"/>
    </row>
    <row r="957" spans="10:17" ht="15.75" customHeight="1" x14ac:dyDescent="0.2">
      <c r="J957" s="114"/>
      <c r="K957" s="114"/>
      <c r="P957" s="114"/>
      <c r="Q957" s="114"/>
    </row>
    <row r="958" spans="10:17" ht="15.75" customHeight="1" x14ac:dyDescent="0.2">
      <c r="J958" s="114"/>
      <c r="K958" s="114"/>
      <c r="P958" s="114"/>
      <c r="Q958" s="114"/>
    </row>
    <row r="959" spans="10:17" ht="15.75" customHeight="1" x14ac:dyDescent="0.2">
      <c r="J959" s="114"/>
      <c r="K959" s="114"/>
      <c r="P959" s="114"/>
      <c r="Q959" s="114"/>
    </row>
    <row r="960" spans="10:17" ht="15.75" customHeight="1" x14ac:dyDescent="0.2">
      <c r="J960" s="114"/>
      <c r="K960" s="114"/>
      <c r="P960" s="114"/>
      <c r="Q960" s="114"/>
    </row>
    <row r="961" spans="10:17" ht="15.75" customHeight="1" x14ac:dyDescent="0.2">
      <c r="J961" s="114"/>
      <c r="K961" s="114"/>
      <c r="P961" s="114"/>
      <c r="Q961" s="114"/>
    </row>
    <row r="962" spans="10:17" ht="15.75" customHeight="1" x14ac:dyDescent="0.2">
      <c r="J962" s="114"/>
      <c r="K962" s="114"/>
      <c r="P962" s="114"/>
      <c r="Q962" s="114"/>
    </row>
    <row r="963" spans="10:17" ht="15.75" customHeight="1" x14ac:dyDescent="0.2">
      <c r="J963" s="114"/>
      <c r="K963" s="114"/>
      <c r="P963" s="114"/>
      <c r="Q963" s="114"/>
    </row>
    <row r="964" spans="10:17" ht="15.75" customHeight="1" x14ac:dyDescent="0.2">
      <c r="J964" s="114"/>
      <c r="K964" s="114"/>
      <c r="P964" s="114"/>
      <c r="Q964" s="114"/>
    </row>
    <row r="965" spans="10:17" ht="15.75" customHeight="1" x14ac:dyDescent="0.2">
      <c r="J965" s="114"/>
      <c r="K965" s="114"/>
      <c r="P965" s="114"/>
      <c r="Q965" s="114"/>
    </row>
    <row r="966" spans="10:17" ht="15.75" customHeight="1" x14ac:dyDescent="0.2">
      <c r="J966" s="114"/>
      <c r="K966" s="114"/>
      <c r="P966" s="114"/>
      <c r="Q966" s="114"/>
    </row>
    <row r="967" spans="10:17" ht="15.75" customHeight="1" x14ac:dyDescent="0.2">
      <c r="J967" s="114"/>
      <c r="K967" s="114"/>
      <c r="P967" s="114"/>
      <c r="Q967" s="114"/>
    </row>
    <row r="968" spans="10:17" ht="15.75" customHeight="1" x14ac:dyDescent="0.2">
      <c r="J968" s="114"/>
      <c r="K968" s="114"/>
      <c r="P968" s="114"/>
      <c r="Q968" s="114"/>
    </row>
    <row r="969" spans="10:17" ht="15.75" customHeight="1" x14ac:dyDescent="0.2">
      <c r="J969" s="114"/>
      <c r="K969" s="114"/>
      <c r="P969" s="114"/>
      <c r="Q969" s="114"/>
    </row>
    <row r="970" spans="10:17" ht="15.75" customHeight="1" x14ac:dyDescent="0.2">
      <c r="J970" s="114"/>
      <c r="K970" s="114"/>
      <c r="P970" s="114"/>
      <c r="Q970" s="114"/>
    </row>
    <row r="971" spans="10:17" ht="15.75" customHeight="1" x14ac:dyDescent="0.2">
      <c r="J971" s="114"/>
      <c r="K971" s="114"/>
      <c r="P971" s="114"/>
      <c r="Q971" s="114"/>
    </row>
    <row r="972" spans="10:17" ht="15.75" customHeight="1" x14ac:dyDescent="0.2">
      <c r="J972" s="114"/>
      <c r="K972" s="114"/>
      <c r="P972" s="114"/>
      <c r="Q972" s="114"/>
    </row>
    <row r="973" spans="10:17" ht="15.75" customHeight="1" x14ac:dyDescent="0.2">
      <c r="J973" s="114"/>
      <c r="K973" s="114"/>
      <c r="P973" s="114"/>
      <c r="Q973" s="114"/>
    </row>
    <row r="974" spans="10:17" ht="15.75" customHeight="1" x14ac:dyDescent="0.2">
      <c r="J974" s="114"/>
      <c r="K974" s="114"/>
      <c r="P974" s="114"/>
      <c r="Q974" s="114"/>
    </row>
    <row r="975" spans="10:17" ht="15.75" customHeight="1" x14ac:dyDescent="0.2">
      <c r="J975" s="114"/>
      <c r="K975" s="114"/>
      <c r="P975" s="114"/>
      <c r="Q975" s="114"/>
    </row>
    <row r="976" spans="10:17" ht="15.75" customHeight="1" x14ac:dyDescent="0.2">
      <c r="J976" s="114"/>
      <c r="K976" s="114"/>
      <c r="P976" s="114"/>
      <c r="Q976" s="114"/>
    </row>
    <row r="977" spans="10:17" ht="15.75" customHeight="1" x14ac:dyDescent="0.2">
      <c r="J977" s="114"/>
      <c r="K977" s="114"/>
      <c r="P977" s="114"/>
      <c r="Q977" s="114"/>
    </row>
    <row r="978" spans="10:17" ht="15.75" customHeight="1" x14ac:dyDescent="0.2">
      <c r="J978" s="114"/>
      <c r="K978" s="114"/>
      <c r="P978" s="114"/>
      <c r="Q978" s="114"/>
    </row>
    <row r="979" spans="10:17" ht="15.75" customHeight="1" x14ac:dyDescent="0.2">
      <c r="J979" s="114"/>
      <c r="K979" s="114"/>
      <c r="P979" s="114"/>
      <c r="Q979" s="114"/>
    </row>
    <row r="980" spans="10:17" ht="15.75" customHeight="1" x14ac:dyDescent="0.2">
      <c r="J980" s="114"/>
      <c r="K980" s="114"/>
      <c r="P980" s="114"/>
      <c r="Q980" s="114"/>
    </row>
    <row r="981" spans="10:17" ht="15.75" customHeight="1" x14ac:dyDescent="0.2">
      <c r="J981" s="114"/>
      <c r="K981" s="114"/>
      <c r="P981" s="114"/>
      <c r="Q981" s="114"/>
    </row>
    <row r="982" spans="10:17" ht="15.75" customHeight="1" x14ac:dyDescent="0.2">
      <c r="J982" s="114"/>
      <c r="K982" s="114"/>
      <c r="P982" s="114"/>
      <c r="Q982" s="114"/>
    </row>
    <row r="983" spans="10:17" ht="15.75" customHeight="1" x14ac:dyDescent="0.2">
      <c r="J983" s="114"/>
      <c r="K983" s="114"/>
      <c r="P983" s="114"/>
      <c r="Q983" s="114"/>
    </row>
    <row r="984" spans="10:17" ht="15.75" customHeight="1" x14ac:dyDescent="0.2">
      <c r="J984" s="114"/>
      <c r="K984" s="114"/>
      <c r="P984" s="114"/>
      <c r="Q984" s="114"/>
    </row>
    <row r="985" spans="10:17" ht="15.75" customHeight="1" x14ac:dyDescent="0.2">
      <c r="J985" s="114"/>
      <c r="K985" s="114"/>
      <c r="P985" s="114"/>
      <c r="Q985" s="114"/>
    </row>
    <row r="986" spans="10:17" ht="15.75" customHeight="1" x14ac:dyDescent="0.2">
      <c r="J986" s="114"/>
      <c r="K986" s="114"/>
      <c r="P986" s="114"/>
      <c r="Q986" s="114"/>
    </row>
    <row r="987" spans="10:17" ht="15.75" customHeight="1" x14ac:dyDescent="0.2">
      <c r="J987" s="114"/>
      <c r="K987" s="114"/>
      <c r="P987" s="114"/>
      <c r="Q987" s="114"/>
    </row>
    <row r="988" spans="10:17" ht="15.75" customHeight="1" x14ac:dyDescent="0.2">
      <c r="J988" s="114"/>
      <c r="K988" s="114"/>
      <c r="P988" s="114"/>
      <c r="Q988" s="114"/>
    </row>
    <row r="989" spans="10:17" ht="15.75" customHeight="1" x14ac:dyDescent="0.2">
      <c r="J989" s="114"/>
      <c r="K989" s="114"/>
      <c r="P989" s="114"/>
      <c r="Q989" s="114"/>
    </row>
    <row r="990" spans="10:17" ht="15.75" customHeight="1" x14ac:dyDescent="0.2">
      <c r="J990" s="114"/>
      <c r="K990" s="114"/>
      <c r="P990" s="114"/>
      <c r="Q990" s="114"/>
    </row>
    <row r="991" spans="10:17" ht="15.75" customHeight="1" x14ac:dyDescent="0.2">
      <c r="J991" s="114"/>
      <c r="K991" s="114"/>
      <c r="P991" s="114"/>
      <c r="Q991" s="114"/>
    </row>
    <row r="992" spans="10:17" ht="15.75" customHeight="1" x14ac:dyDescent="0.2">
      <c r="J992" s="114"/>
      <c r="K992" s="114"/>
      <c r="P992" s="114"/>
      <c r="Q992" s="114"/>
    </row>
    <row r="993" spans="10:17" ht="15.75" customHeight="1" x14ac:dyDescent="0.2">
      <c r="J993" s="114"/>
      <c r="K993" s="114"/>
      <c r="P993" s="114"/>
      <c r="Q993" s="114"/>
    </row>
    <row r="994" spans="10:17" ht="15.75" customHeight="1" x14ac:dyDescent="0.2">
      <c r="J994" s="114"/>
      <c r="K994" s="114"/>
      <c r="P994" s="114"/>
      <c r="Q994" s="114"/>
    </row>
    <row r="995" spans="10:17" ht="15.75" customHeight="1" x14ac:dyDescent="0.2">
      <c r="J995" s="114"/>
      <c r="K995" s="114"/>
      <c r="P995" s="114"/>
      <c r="Q995" s="114"/>
    </row>
    <row r="996" spans="10:17" ht="15.75" customHeight="1" x14ac:dyDescent="0.2">
      <c r="J996" s="114"/>
      <c r="K996" s="114"/>
      <c r="P996" s="114"/>
      <c r="Q996" s="114"/>
    </row>
    <row r="997" spans="10:17" ht="15.75" customHeight="1" x14ac:dyDescent="0.2">
      <c r="J997" s="114"/>
      <c r="K997" s="114"/>
      <c r="P997" s="114"/>
      <c r="Q997" s="114"/>
    </row>
    <row r="998" spans="10:17" ht="15.75" customHeight="1" x14ac:dyDescent="0.2">
      <c r="J998" s="114"/>
      <c r="K998" s="114"/>
      <c r="P998" s="114"/>
      <c r="Q998" s="114"/>
    </row>
    <row r="999" spans="10:17" ht="15.75" customHeight="1" x14ac:dyDescent="0.2">
      <c r="J999" s="114"/>
      <c r="K999" s="114"/>
      <c r="P999" s="114"/>
      <c r="Q999" s="114"/>
    </row>
    <row r="1000" spans="10:17" ht="15.75" customHeight="1" x14ac:dyDescent="0.2">
      <c r="J1000" s="114"/>
      <c r="K1000" s="114"/>
      <c r="P1000" s="114"/>
      <c r="Q1000" s="114"/>
    </row>
    <row r="1001" spans="10:17" ht="15.75" customHeight="1" x14ac:dyDescent="0.2">
      <c r="J1001" s="114"/>
      <c r="K1001" s="114"/>
      <c r="P1001" s="114"/>
      <c r="Q1001" s="114"/>
    </row>
    <row r="1002" spans="10:17" ht="15.75" customHeight="1" x14ac:dyDescent="0.2">
      <c r="J1002" s="114"/>
      <c r="K1002" s="114"/>
      <c r="P1002" s="114"/>
      <c r="Q1002" s="114"/>
    </row>
    <row r="1003" spans="10:17" ht="15.75" customHeight="1" x14ac:dyDescent="0.2">
      <c r="J1003" s="114"/>
      <c r="K1003" s="114"/>
      <c r="P1003" s="114"/>
      <c r="Q1003" s="114"/>
    </row>
    <row r="1004" spans="10:17" ht="15.75" customHeight="1" x14ac:dyDescent="0.2">
      <c r="J1004" s="114"/>
      <c r="K1004" s="114"/>
      <c r="P1004" s="114"/>
      <c r="Q1004" s="114"/>
    </row>
    <row r="1005" spans="10:17" ht="15.75" customHeight="1" x14ac:dyDescent="0.2">
      <c r="J1005" s="114"/>
      <c r="K1005" s="114"/>
      <c r="P1005" s="114"/>
      <c r="Q1005" s="114"/>
    </row>
    <row r="1006" spans="10:17" ht="15.75" customHeight="1" x14ac:dyDescent="0.2">
      <c r="J1006" s="114"/>
      <c r="K1006" s="114"/>
      <c r="P1006" s="114"/>
      <c r="Q1006" s="114"/>
    </row>
  </sheetData>
  <mergeCells count="32">
    <mergeCell ref="S7:S10"/>
    <mergeCell ref="C7:C10"/>
    <mergeCell ref="E7:F7"/>
    <mergeCell ref="G7:R7"/>
    <mergeCell ref="B7:B10"/>
    <mergeCell ref="E8:E10"/>
    <mergeCell ref="F8:F10"/>
    <mergeCell ref="M8:R8"/>
    <mergeCell ref="I9:I10"/>
    <mergeCell ref="J9:L9"/>
    <mergeCell ref="P9:R9"/>
    <mergeCell ref="D7:D10"/>
    <mergeCell ref="M9:M10"/>
    <mergeCell ref="N9:N10"/>
    <mergeCell ref="O9:O10"/>
    <mergeCell ref="G8:L8"/>
    <mergeCell ref="A1:C1"/>
    <mergeCell ref="F1:R1"/>
    <mergeCell ref="F2:R2"/>
    <mergeCell ref="B4:R4"/>
    <mergeCell ref="B5:R5"/>
    <mergeCell ref="B27:B28"/>
    <mergeCell ref="A27:A28"/>
    <mergeCell ref="A17:A18"/>
    <mergeCell ref="B17:B18"/>
    <mergeCell ref="B22:B24"/>
    <mergeCell ref="A22:A24"/>
    <mergeCell ref="G9:G10"/>
    <mergeCell ref="H9:H10"/>
    <mergeCell ref="A7:A10"/>
    <mergeCell ref="B25:B26"/>
    <mergeCell ref="A25:A26"/>
  </mergeCells>
  <pageMargins left="0.4" right="0.26" top="0.4" bottom="0.52"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A1:Z1002"/>
  <sheetViews>
    <sheetView topLeftCell="A13" workbookViewId="0">
      <selection activeCell="O22" sqref="O22"/>
    </sheetView>
  </sheetViews>
  <sheetFormatPr defaultColWidth="14.42578125" defaultRowHeight="15" customHeight="1" x14ac:dyDescent="0.2"/>
  <cols>
    <col min="1" max="1" width="5.5703125" customWidth="1"/>
    <col min="2" max="2" width="14.42578125" customWidth="1"/>
    <col min="3" max="3" width="26.42578125" customWidth="1"/>
    <col min="4" max="4" width="9.85546875" customWidth="1"/>
    <col min="5" max="5" width="7.7109375" customWidth="1"/>
    <col min="6" max="6" width="7.5703125" customWidth="1"/>
    <col min="7" max="7" width="6.28515625" customWidth="1"/>
    <col min="8" max="8" width="6.42578125" hidden="1" customWidth="1"/>
    <col min="9" max="9" width="6.140625" customWidth="1"/>
    <col min="10" max="10" width="6.85546875" customWidth="1"/>
    <col min="11" max="11" width="9.140625" customWidth="1"/>
    <col min="12" max="12" width="9" customWidth="1"/>
    <col min="13" max="13" width="7.5703125" customWidth="1"/>
    <col min="14" max="14" width="7.85546875" hidden="1" customWidth="1"/>
    <col min="15" max="15" width="7.7109375" customWidth="1"/>
    <col min="16" max="16" width="7.5703125" customWidth="1"/>
    <col min="17" max="17" width="8.28515625" customWidth="1"/>
    <col min="18" max="18" width="9.85546875" customWidth="1"/>
    <col min="19" max="19" width="7" customWidth="1"/>
    <col min="20" max="26" width="8" customWidth="1"/>
  </cols>
  <sheetData>
    <row r="1" spans="1:26" x14ac:dyDescent="0.25">
      <c r="A1" s="172" t="s">
        <v>0</v>
      </c>
      <c r="B1" s="142"/>
      <c r="C1" s="142"/>
      <c r="D1" s="4"/>
      <c r="E1" s="4"/>
      <c r="F1" s="4"/>
      <c r="G1" s="172" t="s">
        <v>1</v>
      </c>
      <c r="H1" s="142"/>
      <c r="I1" s="142"/>
      <c r="J1" s="142"/>
      <c r="K1" s="142"/>
      <c r="L1" s="142"/>
      <c r="M1" s="142"/>
      <c r="N1" s="142"/>
      <c r="O1" s="142"/>
      <c r="P1" s="142"/>
      <c r="Q1" s="142"/>
      <c r="R1" s="142"/>
      <c r="T1" s="4"/>
      <c r="U1" s="4"/>
      <c r="V1" s="4"/>
      <c r="W1" s="4"/>
      <c r="X1" s="4"/>
      <c r="Y1" s="4"/>
      <c r="Z1" s="4"/>
    </row>
    <row r="2" spans="1:26" x14ac:dyDescent="0.25">
      <c r="A2" s="4"/>
      <c r="B2" s="4"/>
      <c r="C2" s="4"/>
      <c r="D2" s="4"/>
      <c r="E2" s="4"/>
      <c r="F2" s="4"/>
      <c r="G2" s="172" t="s">
        <v>2</v>
      </c>
      <c r="H2" s="142"/>
      <c r="I2" s="142"/>
      <c r="J2" s="142"/>
      <c r="K2" s="142"/>
      <c r="L2" s="142"/>
      <c r="M2" s="142"/>
      <c r="N2" s="142"/>
      <c r="O2" s="142"/>
      <c r="P2" s="142"/>
      <c r="Q2" s="142"/>
      <c r="R2" s="142"/>
      <c r="S2" s="24"/>
      <c r="T2" s="4"/>
      <c r="U2" s="4"/>
      <c r="V2" s="4"/>
      <c r="W2" s="4"/>
      <c r="X2" s="4"/>
      <c r="Y2" s="4"/>
      <c r="Z2" s="4"/>
    </row>
    <row r="3" spans="1:26" x14ac:dyDescent="0.25">
      <c r="A3" s="4"/>
      <c r="B3" s="4"/>
      <c r="C3" s="4"/>
      <c r="D3" s="4"/>
      <c r="E3" s="4"/>
      <c r="F3" s="4"/>
      <c r="G3" s="4"/>
      <c r="H3" s="4"/>
      <c r="I3" s="4"/>
      <c r="J3" s="4"/>
      <c r="K3" s="4"/>
      <c r="L3" s="4"/>
      <c r="M3" s="4"/>
      <c r="N3" s="4"/>
      <c r="O3" s="4"/>
      <c r="P3" s="4"/>
      <c r="Q3" s="4"/>
      <c r="R3" s="4"/>
      <c r="S3" s="34" t="s">
        <v>123</v>
      </c>
      <c r="T3" s="4"/>
      <c r="U3" s="4"/>
      <c r="V3" s="4"/>
      <c r="W3" s="4"/>
      <c r="X3" s="4"/>
      <c r="Y3" s="4"/>
      <c r="Z3" s="4"/>
    </row>
    <row r="4" spans="1:26" ht="18.75" customHeight="1" x14ac:dyDescent="0.25">
      <c r="A4" s="145" t="s">
        <v>90</v>
      </c>
      <c r="B4" s="142"/>
      <c r="C4" s="142"/>
      <c r="D4" s="142"/>
      <c r="E4" s="142"/>
      <c r="F4" s="142"/>
      <c r="G4" s="142"/>
      <c r="H4" s="142"/>
      <c r="I4" s="142"/>
      <c r="J4" s="142"/>
      <c r="K4" s="142"/>
      <c r="L4" s="142"/>
      <c r="M4" s="142"/>
      <c r="N4" s="142"/>
      <c r="O4" s="142"/>
      <c r="P4" s="142"/>
      <c r="Q4" s="142"/>
      <c r="R4" s="142"/>
      <c r="S4" s="142"/>
      <c r="T4" s="4"/>
      <c r="U4" s="4"/>
      <c r="V4" s="4"/>
      <c r="W4" s="4"/>
      <c r="X4" s="4"/>
      <c r="Y4" s="4"/>
      <c r="Z4" s="4"/>
    </row>
    <row r="5" spans="1:26" ht="18.75" x14ac:dyDescent="0.25">
      <c r="A5" s="173" t="s">
        <v>131</v>
      </c>
      <c r="B5" s="142"/>
      <c r="C5" s="142"/>
      <c r="D5" s="142"/>
      <c r="E5" s="142"/>
      <c r="F5" s="142"/>
      <c r="G5" s="142"/>
      <c r="H5" s="142"/>
      <c r="I5" s="142"/>
      <c r="J5" s="142"/>
      <c r="K5" s="142"/>
      <c r="L5" s="142"/>
      <c r="M5" s="142"/>
      <c r="N5" s="142"/>
      <c r="O5" s="142"/>
      <c r="P5" s="142"/>
      <c r="Q5" s="142"/>
      <c r="R5" s="142"/>
      <c r="S5" s="142"/>
      <c r="T5" s="4"/>
      <c r="U5" s="4"/>
      <c r="V5" s="4"/>
      <c r="W5" s="4"/>
      <c r="X5" s="4"/>
      <c r="Y5" s="4"/>
      <c r="Z5" s="4"/>
    </row>
    <row r="6" spans="1:26" ht="18.75" x14ac:dyDescent="0.25">
      <c r="A6" s="4"/>
      <c r="B6" s="35"/>
      <c r="C6" s="35"/>
      <c r="D6" s="35"/>
      <c r="E6" s="35"/>
      <c r="F6" s="35"/>
      <c r="G6" s="35"/>
      <c r="H6" s="35"/>
      <c r="I6" s="35"/>
      <c r="J6" s="35"/>
      <c r="K6" s="35"/>
      <c r="L6" s="35"/>
      <c r="M6" s="35"/>
      <c r="N6" s="35"/>
      <c r="O6" s="35"/>
      <c r="P6" s="35"/>
      <c r="Q6" s="35"/>
      <c r="R6" s="35"/>
      <c r="S6" s="35"/>
      <c r="T6" s="4"/>
      <c r="U6" s="4"/>
      <c r="V6" s="4"/>
      <c r="W6" s="4"/>
      <c r="X6" s="4"/>
      <c r="Y6" s="4"/>
      <c r="Z6" s="4"/>
    </row>
    <row r="7" spans="1:26" ht="24.75" customHeight="1" x14ac:dyDescent="0.25">
      <c r="A7" s="137" t="s">
        <v>50</v>
      </c>
      <c r="B7" s="137" t="s">
        <v>91</v>
      </c>
      <c r="C7" s="137" t="s">
        <v>92</v>
      </c>
      <c r="D7" s="137" t="s">
        <v>93</v>
      </c>
      <c r="E7" s="139" t="s">
        <v>54</v>
      </c>
      <c r="F7" s="140"/>
      <c r="G7" s="139" t="s">
        <v>55</v>
      </c>
      <c r="H7" s="165"/>
      <c r="I7" s="165"/>
      <c r="J7" s="165"/>
      <c r="K7" s="165"/>
      <c r="L7" s="165"/>
      <c r="M7" s="165"/>
      <c r="N7" s="165"/>
      <c r="O7" s="165"/>
      <c r="P7" s="165"/>
      <c r="Q7" s="165"/>
      <c r="R7" s="165"/>
      <c r="S7" s="137" t="s">
        <v>45</v>
      </c>
      <c r="T7" s="4"/>
      <c r="U7" s="4"/>
      <c r="V7" s="4"/>
      <c r="W7" s="4"/>
      <c r="X7" s="4"/>
      <c r="Y7" s="4"/>
      <c r="Z7" s="4"/>
    </row>
    <row r="8" spans="1:26" ht="24" customHeight="1" x14ac:dyDescent="0.25">
      <c r="A8" s="138"/>
      <c r="B8" s="138"/>
      <c r="C8" s="138"/>
      <c r="D8" s="138"/>
      <c r="E8" s="137" t="s">
        <v>94</v>
      </c>
      <c r="F8" s="137" t="s">
        <v>95</v>
      </c>
      <c r="G8" s="139" t="s">
        <v>58</v>
      </c>
      <c r="H8" s="165"/>
      <c r="I8" s="165"/>
      <c r="J8" s="165"/>
      <c r="K8" s="165"/>
      <c r="L8" s="165"/>
      <c r="M8" s="139" t="s">
        <v>59</v>
      </c>
      <c r="N8" s="165"/>
      <c r="O8" s="165"/>
      <c r="P8" s="165"/>
      <c r="Q8" s="165"/>
      <c r="R8" s="165"/>
      <c r="S8" s="138"/>
      <c r="T8" s="4"/>
      <c r="U8" s="4"/>
      <c r="V8" s="4"/>
      <c r="W8" s="4"/>
      <c r="X8" s="4"/>
      <c r="Y8" s="4"/>
      <c r="Z8" s="4"/>
    </row>
    <row r="9" spans="1:26" ht="23.25" customHeight="1" x14ac:dyDescent="0.25">
      <c r="A9" s="138"/>
      <c r="B9" s="138"/>
      <c r="C9" s="138"/>
      <c r="D9" s="138"/>
      <c r="E9" s="138"/>
      <c r="F9" s="138"/>
      <c r="G9" s="137" t="s">
        <v>60</v>
      </c>
      <c r="H9" s="137" t="s">
        <v>61</v>
      </c>
      <c r="I9" s="137" t="s">
        <v>62</v>
      </c>
      <c r="J9" s="167" t="s">
        <v>96</v>
      </c>
      <c r="K9" s="168"/>
      <c r="L9" s="169"/>
      <c r="M9" s="166" t="s">
        <v>60</v>
      </c>
      <c r="N9" s="137" t="s">
        <v>61</v>
      </c>
      <c r="O9" s="137" t="s">
        <v>62</v>
      </c>
      <c r="P9" s="167" t="s">
        <v>96</v>
      </c>
      <c r="Q9" s="168"/>
      <c r="R9" s="169"/>
      <c r="S9" s="138"/>
      <c r="T9" s="4"/>
      <c r="U9" s="4"/>
      <c r="V9" s="4"/>
      <c r="W9" s="4"/>
      <c r="X9" s="4"/>
      <c r="Y9" s="4"/>
      <c r="Z9" s="4"/>
    </row>
    <row r="10" spans="1:26" ht="62.25" customHeight="1" x14ac:dyDescent="0.25">
      <c r="A10" s="143"/>
      <c r="B10" s="143"/>
      <c r="C10" s="143"/>
      <c r="D10" s="143"/>
      <c r="E10" s="143"/>
      <c r="F10" s="143"/>
      <c r="G10" s="143"/>
      <c r="H10" s="143"/>
      <c r="I10" s="143"/>
      <c r="J10" s="6" t="s">
        <v>97</v>
      </c>
      <c r="K10" s="6" t="s">
        <v>66</v>
      </c>
      <c r="L10" s="6" t="s">
        <v>67</v>
      </c>
      <c r="M10" s="143"/>
      <c r="N10" s="143"/>
      <c r="O10" s="143"/>
      <c r="P10" s="6" t="s">
        <v>97</v>
      </c>
      <c r="Q10" s="6" t="s">
        <v>66</v>
      </c>
      <c r="R10" s="6" t="s">
        <v>67</v>
      </c>
      <c r="S10" s="143"/>
      <c r="T10" s="4"/>
      <c r="U10" s="4"/>
      <c r="V10" s="4"/>
      <c r="W10" s="4"/>
      <c r="X10" s="4"/>
      <c r="Y10" s="4"/>
      <c r="Z10" s="4"/>
    </row>
    <row r="11" spans="1:26" ht="28.5" customHeight="1" x14ac:dyDescent="0.25">
      <c r="A11" s="37">
        <v>1</v>
      </c>
      <c r="B11" s="38" t="s">
        <v>98</v>
      </c>
      <c r="C11" s="123" t="s">
        <v>124</v>
      </c>
      <c r="D11" s="40">
        <v>280</v>
      </c>
      <c r="E11" s="37">
        <v>7</v>
      </c>
      <c r="F11" s="37">
        <f t="shared" ref="F11:F16" si="0">E11*45</f>
        <v>315</v>
      </c>
      <c r="G11" s="39">
        <f t="shared" ref="G11:G16" si="1">I11</f>
        <v>7</v>
      </c>
      <c r="H11" s="37"/>
      <c r="I11" s="37">
        <f>SUM(J11:L11)</f>
        <v>7</v>
      </c>
      <c r="J11" s="37">
        <v>3</v>
      </c>
      <c r="K11" s="37">
        <v>4</v>
      </c>
      <c r="L11" s="37"/>
      <c r="M11" s="37">
        <f t="shared" ref="M11:M16" si="2">O11</f>
        <v>315</v>
      </c>
      <c r="N11" s="37"/>
      <c r="O11" s="37">
        <f t="shared" ref="O11:O16" si="3">SUM(P11:R11)</f>
        <v>315</v>
      </c>
      <c r="P11" s="37">
        <f t="shared" ref="P11:Q11" si="4">J11*45</f>
        <v>135</v>
      </c>
      <c r="Q11" s="37">
        <f t="shared" si="4"/>
        <v>180</v>
      </c>
      <c r="R11" s="37"/>
      <c r="S11" s="40"/>
      <c r="T11" s="4"/>
      <c r="U11" s="4"/>
      <c r="V11" s="4"/>
      <c r="W11" s="4"/>
      <c r="X11" s="4"/>
      <c r="Y11" s="4"/>
      <c r="Z11" s="4"/>
    </row>
    <row r="12" spans="1:26" ht="28.5" customHeight="1" x14ac:dyDescent="0.25">
      <c r="A12" s="39">
        <v>2</v>
      </c>
      <c r="B12" s="41" t="s">
        <v>99</v>
      </c>
      <c r="C12" s="123" t="s">
        <v>127</v>
      </c>
      <c r="D12" s="39">
        <v>345</v>
      </c>
      <c r="E12" s="39">
        <v>7</v>
      </c>
      <c r="F12" s="37">
        <f t="shared" si="0"/>
        <v>315</v>
      </c>
      <c r="G12" s="39">
        <f t="shared" si="1"/>
        <v>8</v>
      </c>
      <c r="H12" s="39"/>
      <c r="I12" s="40">
        <v>8</v>
      </c>
      <c r="J12" s="40">
        <v>4</v>
      </c>
      <c r="K12" s="37">
        <v>4</v>
      </c>
      <c r="L12" s="39"/>
      <c r="M12" s="37">
        <f t="shared" si="2"/>
        <v>360</v>
      </c>
      <c r="N12" s="39"/>
      <c r="O12" s="37">
        <f t="shared" si="3"/>
        <v>360</v>
      </c>
      <c r="P12" s="37">
        <f t="shared" ref="P12:Q12" si="5">J12*45</f>
        <v>180</v>
      </c>
      <c r="Q12" s="37">
        <f t="shared" si="5"/>
        <v>180</v>
      </c>
      <c r="R12" s="39"/>
      <c r="S12" s="39"/>
      <c r="T12" s="4"/>
      <c r="U12" s="4"/>
      <c r="V12" s="4"/>
      <c r="W12" s="4"/>
      <c r="X12" s="4"/>
      <c r="Y12" s="4"/>
      <c r="Z12" s="4"/>
    </row>
    <row r="13" spans="1:26" ht="36" customHeight="1" x14ac:dyDescent="0.25">
      <c r="A13" s="42">
        <v>3</v>
      </c>
      <c r="B13" s="43" t="s">
        <v>100</v>
      </c>
      <c r="C13" s="124" t="s">
        <v>125</v>
      </c>
      <c r="D13" s="45"/>
      <c r="E13" s="42">
        <v>8</v>
      </c>
      <c r="F13" s="37">
        <f t="shared" si="0"/>
        <v>360</v>
      </c>
      <c r="G13" s="39">
        <f t="shared" si="1"/>
        <v>8</v>
      </c>
      <c r="H13" s="42"/>
      <c r="I13" s="37">
        <f t="shared" ref="I13:I16" si="6">SUM(J13:L13)</f>
        <v>8</v>
      </c>
      <c r="J13" s="36">
        <v>3</v>
      </c>
      <c r="K13" s="36">
        <v>3</v>
      </c>
      <c r="L13" s="39">
        <v>2</v>
      </c>
      <c r="M13" s="37">
        <f t="shared" si="2"/>
        <v>310</v>
      </c>
      <c r="N13" s="36"/>
      <c r="O13" s="37">
        <f t="shared" si="3"/>
        <v>310</v>
      </c>
      <c r="P13" s="37">
        <f t="shared" ref="P13:Q13" si="7">J13*40</f>
        <v>120</v>
      </c>
      <c r="Q13" s="37">
        <f t="shared" si="7"/>
        <v>120</v>
      </c>
      <c r="R13" s="36">
        <f>L13*35</f>
        <v>70</v>
      </c>
      <c r="S13" s="45"/>
      <c r="T13" s="4"/>
      <c r="U13" s="4"/>
      <c r="V13" s="4"/>
      <c r="W13" s="4"/>
      <c r="X13" s="4"/>
      <c r="Y13" s="4"/>
      <c r="Z13" s="4"/>
    </row>
    <row r="14" spans="1:26" ht="38.25" customHeight="1" x14ac:dyDescent="0.25">
      <c r="A14" s="37">
        <v>4</v>
      </c>
      <c r="B14" s="38" t="s">
        <v>101</v>
      </c>
      <c r="C14" s="123" t="s">
        <v>129</v>
      </c>
      <c r="D14" s="40">
        <f>377+43</f>
        <v>420</v>
      </c>
      <c r="E14" s="37">
        <v>9</v>
      </c>
      <c r="F14" s="37">
        <f t="shared" si="0"/>
        <v>405</v>
      </c>
      <c r="G14" s="39">
        <f t="shared" si="1"/>
        <v>9</v>
      </c>
      <c r="H14" s="37"/>
      <c r="I14" s="37">
        <f t="shared" si="6"/>
        <v>9</v>
      </c>
      <c r="J14" s="37">
        <v>4</v>
      </c>
      <c r="K14" s="37">
        <v>5</v>
      </c>
      <c r="L14" s="37"/>
      <c r="M14" s="37">
        <f t="shared" si="2"/>
        <v>405</v>
      </c>
      <c r="N14" s="37"/>
      <c r="O14" s="37">
        <f t="shared" si="3"/>
        <v>405</v>
      </c>
      <c r="P14" s="37">
        <f t="shared" ref="P14:Q14" si="8">J14*45</f>
        <v>180</v>
      </c>
      <c r="Q14" s="37">
        <f t="shared" si="8"/>
        <v>225</v>
      </c>
      <c r="R14" s="37"/>
      <c r="S14" s="40"/>
      <c r="T14" s="4"/>
      <c r="U14" s="4"/>
      <c r="V14" s="4"/>
      <c r="W14" s="4"/>
      <c r="X14" s="4"/>
      <c r="Y14" s="4"/>
      <c r="Z14" s="4"/>
    </row>
    <row r="15" spans="1:26" ht="28.5" customHeight="1" x14ac:dyDescent="0.25">
      <c r="A15" s="37">
        <v>5</v>
      </c>
      <c r="B15" s="38" t="s">
        <v>102</v>
      </c>
      <c r="C15" s="123" t="s">
        <v>126</v>
      </c>
      <c r="D15" s="40">
        <v>510</v>
      </c>
      <c r="E15" s="37">
        <v>12</v>
      </c>
      <c r="F15" s="37">
        <f t="shared" si="0"/>
        <v>540</v>
      </c>
      <c r="G15" s="39">
        <f t="shared" si="1"/>
        <v>12</v>
      </c>
      <c r="H15" s="37"/>
      <c r="I15" s="37">
        <f t="shared" si="6"/>
        <v>12</v>
      </c>
      <c r="J15" s="37">
        <v>6</v>
      </c>
      <c r="K15" s="37">
        <v>6</v>
      </c>
      <c r="L15" s="37"/>
      <c r="M15" s="37">
        <f t="shared" si="2"/>
        <v>540</v>
      </c>
      <c r="N15" s="37"/>
      <c r="O15" s="37">
        <f t="shared" si="3"/>
        <v>540</v>
      </c>
      <c r="P15" s="37">
        <f t="shared" ref="P15:Q15" si="9">J15*45</f>
        <v>270</v>
      </c>
      <c r="Q15" s="37">
        <f t="shared" si="9"/>
        <v>270</v>
      </c>
      <c r="R15" s="37"/>
      <c r="S15" s="37"/>
      <c r="T15" s="4"/>
      <c r="U15" s="4"/>
      <c r="V15" s="4"/>
      <c r="W15" s="4"/>
      <c r="X15" s="4"/>
      <c r="Y15" s="4"/>
      <c r="Z15" s="4"/>
    </row>
    <row r="16" spans="1:26" ht="70.5" customHeight="1" x14ac:dyDescent="0.25">
      <c r="A16" s="37">
        <v>6</v>
      </c>
      <c r="B16" s="38" t="s">
        <v>103</v>
      </c>
      <c r="C16" s="123" t="s">
        <v>130</v>
      </c>
      <c r="D16" s="45">
        <f>211+122</f>
        <v>333</v>
      </c>
      <c r="E16" s="37">
        <v>8</v>
      </c>
      <c r="F16" s="37">
        <f t="shared" si="0"/>
        <v>360</v>
      </c>
      <c r="G16" s="39">
        <f t="shared" si="1"/>
        <v>8</v>
      </c>
      <c r="H16" s="37"/>
      <c r="I16" s="37">
        <f t="shared" si="6"/>
        <v>8</v>
      </c>
      <c r="J16" s="37">
        <v>4</v>
      </c>
      <c r="K16" s="37">
        <v>4</v>
      </c>
      <c r="L16" s="37"/>
      <c r="M16" s="37">
        <f t="shared" si="2"/>
        <v>360</v>
      </c>
      <c r="N16" s="37"/>
      <c r="O16" s="37">
        <f t="shared" si="3"/>
        <v>360</v>
      </c>
      <c r="P16" s="37">
        <f t="shared" ref="P16:Q16" si="10">J16*45</f>
        <v>180</v>
      </c>
      <c r="Q16" s="37">
        <f t="shared" si="10"/>
        <v>180</v>
      </c>
      <c r="R16" s="37"/>
      <c r="S16" s="40"/>
      <c r="T16" s="4"/>
      <c r="U16" s="4"/>
      <c r="V16" s="4"/>
      <c r="W16" s="4"/>
      <c r="X16" s="4"/>
      <c r="Y16" s="4"/>
      <c r="Z16" s="4"/>
    </row>
    <row r="17" spans="1:26" ht="27" customHeight="1" x14ac:dyDescent="0.25">
      <c r="A17" s="46"/>
      <c r="B17" s="174" t="s">
        <v>60</v>
      </c>
      <c r="C17" s="140"/>
      <c r="D17" s="125">
        <f>SUM(D11:D16)</f>
        <v>1888</v>
      </c>
      <c r="E17" s="44">
        <f t="shared" ref="E17:G17" si="11">E16+E15+E14+E13+E12+E11</f>
        <v>51</v>
      </c>
      <c r="F17" s="44">
        <f t="shared" si="11"/>
        <v>2295</v>
      </c>
      <c r="G17" s="44">
        <f t="shared" si="11"/>
        <v>52</v>
      </c>
      <c r="H17" s="44">
        <v>0</v>
      </c>
      <c r="I17" s="44">
        <f>I16+I15+I14+I13+I12+I11</f>
        <v>52</v>
      </c>
      <c r="J17" s="44">
        <f t="shared" ref="J17:L17" si="12">SUM(J11:J16)</f>
        <v>24</v>
      </c>
      <c r="K17" s="44">
        <f t="shared" si="12"/>
        <v>26</v>
      </c>
      <c r="L17" s="44">
        <f t="shared" si="12"/>
        <v>2</v>
      </c>
      <c r="M17" s="44">
        <f t="shared" ref="M17:R17" si="13">M16+M15+M14+M13+M12+M11</f>
        <v>2290</v>
      </c>
      <c r="N17" s="44">
        <f t="shared" si="13"/>
        <v>0</v>
      </c>
      <c r="O17" s="44">
        <f t="shared" si="13"/>
        <v>2290</v>
      </c>
      <c r="P17" s="44">
        <f t="shared" si="13"/>
        <v>1065</v>
      </c>
      <c r="Q17" s="44">
        <f t="shared" si="13"/>
        <v>1155</v>
      </c>
      <c r="R17" s="44">
        <f t="shared" si="13"/>
        <v>70</v>
      </c>
      <c r="S17" s="42"/>
      <c r="T17" s="4"/>
      <c r="U17" s="4"/>
      <c r="V17" s="4"/>
      <c r="W17" s="4"/>
      <c r="X17" s="4"/>
      <c r="Y17" s="4"/>
      <c r="Z17" s="4"/>
    </row>
    <row r="18" spans="1:26" ht="15.75" customHeight="1" x14ac:dyDescent="0.25">
      <c r="A18" s="32"/>
      <c r="B18" s="32"/>
      <c r="C18" s="31"/>
      <c r="D18" s="31"/>
      <c r="E18" s="31"/>
      <c r="F18" s="31"/>
      <c r="G18" s="31"/>
      <c r="H18" s="31"/>
      <c r="I18" s="31"/>
      <c r="J18" s="31"/>
      <c r="K18" s="31"/>
      <c r="L18" s="31"/>
      <c r="M18" s="31"/>
      <c r="N18" s="31"/>
      <c r="O18" s="31"/>
      <c r="P18" s="31"/>
      <c r="Q18" s="31"/>
      <c r="R18" s="31"/>
      <c r="S18" s="31"/>
      <c r="T18" s="4"/>
      <c r="U18" s="4"/>
      <c r="V18" s="4"/>
      <c r="W18" s="4"/>
      <c r="X18" s="4"/>
      <c r="Y18" s="4"/>
      <c r="Z18" s="4"/>
    </row>
    <row r="19" spans="1:26" s="112" customFormat="1" ht="15.75" customHeight="1" x14ac:dyDescent="0.25">
      <c r="A19" s="32"/>
      <c r="B19" s="32"/>
      <c r="C19" s="31"/>
      <c r="D19" s="31"/>
      <c r="E19" s="31"/>
      <c r="F19" s="31"/>
      <c r="G19" s="31"/>
      <c r="H19" s="31"/>
      <c r="I19" s="31"/>
      <c r="J19" s="31"/>
      <c r="K19" s="31"/>
      <c r="L19" s="31"/>
      <c r="M19" s="31"/>
      <c r="N19" s="31"/>
      <c r="O19" s="31"/>
      <c r="P19" s="31"/>
      <c r="Q19" s="31"/>
      <c r="R19" s="31"/>
      <c r="S19" s="31"/>
      <c r="T19" s="4"/>
      <c r="U19" s="4"/>
      <c r="V19" s="4"/>
      <c r="W19" s="4"/>
      <c r="X19" s="4"/>
      <c r="Y19" s="4"/>
      <c r="Z19" s="4"/>
    </row>
    <row r="20" spans="1:26" x14ac:dyDescent="0.25">
      <c r="A20" s="171" t="s">
        <v>128</v>
      </c>
      <c r="B20" s="142"/>
      <c r="C20" s="142"/>
      <c r="D20" s="142"/>
      <c r="E20" s="142"/>
      <c r="F20" s="142"/>
      <c r="G20" s="142"/>
      <c r="H20" s="142"/>
      <c r="I20" s="142"/>
      <c r="J20" s="142"/>
      <c r="K20" s="142"/>
      <c r="L20" s="142"/>
      <c r="M20" s="142"/>
      <c r="N20" s="142"/>
      <c r="O20" s="142"/>
      <c r="P20" s="142"/>
      <c r="Q20" s="142"/>
      <c r="R20" s="142"/>
      <c r="S20" s="142"/>
      <c r="T20" s="4"/>
      <c r="U20" s="4"/>
      <c r="V20" s="4"/>
      <c r="W20" s="4"/>
      <c r="X20" s="4"/>
      <c r="Y20" s="4"/>
      <c r="Z20" s="4"/>
    </row>
    <row r="21" spans="1:26" s="112" customFormat="1" ht="66" customHeight="1" x14ac:dyDescent="0.25">
      <c r="A21" s="113"/>
      <c r="B21" s="170" t="s">
        <v>134</v>
      </c>
      <c r="C21" s="170"/>
      <c r="D21" s="170"/>
      <c r="E21" s="170"/>
      <c r="F21" s="170"/>
      <c r="G21" s="170"/>
      <c r="H21" s="170"/>
      <c r="I21" s="170"/>
      <c r="J21" s="170"/>
      <c r="K21" s="170"/>
      <c r="L21" s="170"/>
      <c r="M21" s="170"/>
      <c r="N21" s="170"/>
      <c r="O21" s="170"/>
      <c r="P21" s="170"/>
      <c r="Q21" s="170"/>
      <c r="R21" s="170"/>
      <c r="S21" s="170"/>
      <c r="T21" s="4"/>
      <c r="U21" s="4"/>
      <c r="V21" s="4"/>
      <c r="W21" s="4"/>
      <c r="X21" s="4"/>
      <c r="Y21" s="4"/>
      <c r="Z21" s="4"/>
    </row>
    <row r="22" spans="1:26" ht="21" customHeight="1" x14ac:dyDescent="0.3">
      <c r="B22" s="47" t="s">
        <v>135</v>
      </c>
      <c r="J22" s="33"/>
      <c r="K22" s="33"/>
      <c r="P22" s="33"/>
      <c r="Q22" s="33"/>
      <c r="T22" s="4"/>
      <c r="U22" s="4"/>
      <c r="V22" s="4"/>
      <c r="W22" s="4"/>
      <c r="X22" s="4"/>
      <c r="Y22" s="4"/>
      <c r="Z22" s="4"/>
    </row>
    <row r="23" spans="1:26" ht="18.75" customHeight="1" x14ac:dyDescent="0.25">
      <c r="A23" s="48"/>
      <c r="C23" s="31"/>
      <c r="D23" s="30"/>
      <c r="E23" s="30"/>
      <c r="F23" s="30"/>
      <c r="G23" s="30"/>
      <c r="H23" s="30"/>
      <c r="I23" s="4"/>
      <c r="J23" s="4"/>
      <c r="K23" s="4"/>
      <c r="L23" s="4"/>
      <c r="M23" s="4"/>
      <c r="N23" s="4"/>
      <c r="O23" s="4"/>
      <c r="P23" s="4"/>
      <c r="Q23" s="4"/>
      <c r="R23" s="4"/>
      <c r="S23" s="30"/>
      <c r="T23" s="4"/>
      <c r="U23" s="4"/>
      <c r="V23" s="4"/>
      <c r="W23" s="4"/>
      <c r="X23" s="4"/>
      <c r="Y23" s="4"/>
      <c r="Z23" s="4"/>
    </row>
    <row r="24" spans="1:26" ht="18.75" customHeight="1" x14ac:dyDescent="0.3">
      <c r="A24" s="48"/>
      <c r="B24" s="4"/>
      <c r="C24" s="4"/>
      <c r="D24" s="4"/>
      <c r="E24" s="4"/>
      <c r="F24" s="4"/>
      <c r="G24" s="4"/>
      <c r="H24" s="4"/>
      <c r="J24" s="33"/>
      <c r="K24" s="33"/>
      <c r="P24" s="33"/>
      <c r="Q24" s="33"/>
      <c r="R24" s="49" t="s">
        <v>0</v>
      </c>
      <c r="S24" s="50"/>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0:17" ht="15.75" customHeight="1" x14ac:dyDescent="0.2">
      <c r="J225" s="33"/>
      <c r="K225" s="33"/>
      <c r="P225" s="33"/>
      <c r="Q225" s="33"/>
    </row>
    <row r="226" spans="10:17" ht="15.75" customHeight="1" x14ac:dyDescent="0.2">
      <c r="J226" s="33"/>
      <c r="K226" s="33"/>
      <c r="P226" s="33"/>
      <c r="Q226" s="33"/>
    </row>
    <row r="227" spans="10:17" ht="15.75" customHeight="1" x14ac:dyDescent="0.2">
      <c r="J227" s="33"/>
      <c r="K227" s="33"/>
      <c r="P227" s="33"/>
      <c r="Q227" s="33"/>
    </row>
    <row r="228" spans="10:17" ht="15.75" customHeight="1" x14ac:dyDescent="0.2">
      <c r="J228" s="33"/>
      <c r="K228" s="33"/>
      <c r="P228" s="33"/>
      <c r="Q228" s="33"/>
    </row>
    <row r="229" spans="10:17" ht="15.75" customHeight="1" x14ac:dyDescent="0.2">
      <c r="J229" s="33"/>
      <c r="K229" s="33"/>
      <c r="P229" s="33"/>
      <c r="Q229" s="33"/>
    </row>
    <row r="230" spans="10:17" ht="15.75" customHeight="1" x14ac:dyDescent="0.2">
      <c r="J230" s="33"/>
      <c r="K230" s="33"/>
      <c r="P230" s="33"/>
      <c r="Q230" s="33"/>
    </row>
    <row r="231" spans="10:17" ht="15.75" customHeight="1" x14ac:dyDescent="0.2">
      <c r="J231" s="33"/>
      <c r="K231" s="33"/>
      <c r="P231" s="33"/>
      <c r="Q231" s="33"/>
    </row>
    <row r="232" spans="10:17" ht="15.75" customHeight="1" x14ac:dyDescent="0.2">
      <c r="J232" s="33"/>
      <c r="K232" s="33"/>
      <c r="P232" s="33"/>
      <c r="Q232" s="33"/>
    </row>
    <row r="233" spans="10:17" ht="15.75" customHeight="1" x14ac:dyDescent="0.2">
      <c r="J233" s="33"/>
      <c r="K233" s="33"/>
      <c r="P233" s="33"/>
      <c r="Q233" s="33"/>
    </row>
    <row r="234" spans="10:17" ht="15.75" customHeight="1" x14ac:dyDescent="0.2">
      <c r="J234" s="33"/>
      <c r="K234" s="33"/>
      <c r="P234" s="33"/>
      <c r="Q234" s="33"/>
    </row>
    <row r="235" spans="10:17" ht="15.75" customHeight="1" x14ac:dyDescent="0.2">
      <c r="J235" s="33"/>
      <c r="K235" s="33"/>
      <c r="P235" s="33"/>
      <c r="Q235" s="33"/>
    </row>
    <row r="236" spans="10:17" ht="15.75" customHeight="1" x14ac:dyDescent="0.2">
      <c r="J236" s="33"/>
      <c r="K236" s="33"/>
      <c r="P236" s="33"/>
      <c r="Q236" s="33"/>
    </row>
    <row r="237" spans="10:17" ht="15.75" customHeight="1" x14ac:dyDescent="0.2">
      <c r="J237" s="33"/>
      <c r="K237" s="33"/>
      <c r="P237" s="33"/>
      <c r="Q237" s="33"/>
    </row>
    <row r="238" spans="10:17" ht="15.75" customHeight="1" x14ac:dyDescent="0.2">
      <c r="J238" s="33"/>
      <c r="K238" s="33"/>
      <c r="P238" s="33"/>
      <c r="Q238" s="33"/>
    </row>
    <row r="239" spans="10:17" ht="15.75" customHeight="1" x14ac:dyDescent="0.2">
      <c r="J239" s="33"/>
      <c r="K239" s="33"/>
      <c r="P239" s="33"/>
      <c r="Q239" s="33"/>
    </row>
    <row r="240" spans="10:17" ht="15.75" customHeight="1" x14ac:dyDescent="0.2">
      <c r="J240" s="33"/>
      <c r="K240" s="33"/>
      <c r="P240" s="33"/>
      <c r="Q240" s="33"/>
    </row>
    <row r="241" spans="10:17" ht="15.75" customHeight="1" x14ac:dyDescent="0.2">
      <c r="J241" s="33"/>
      <c r="K241" s="33"/>
      <c r="P241" s="33"/>
      <c r="Q241" s="33"/>
    </row>
    <row r="242" spans="10:17" ht="15.75" customHeight="1" x14ac:dyDescent="0.2">
      <c r="J242" s="33"/>
      <c r="K242" s="33"/>
      <c r="P242" s="33"/>
      <c r="Q242" s="33"/>
    </row>
    <row r="243" spans="10:17" ht="15.75" customHeight="1" x14ac:dyDescent="0.2">
      <c r="J243" s="33"/>
      <c r="K243" s="33"/>
      <c r="P243" s="33"/>
      <c r="Q243" s="33"/>
    </row>
    <row r="244" spans="10:17" ht="15.75" customHeight="1" x14ac:dyDescent="0.2">
      <c r="J244" s="33"/>
      <c r="K244" s="33"/>
      <c r="P244" s="33"/>
      <c r="Q244" s="33"/>
    </row>
    <row r="245" spans="10:17" ht="15.75" customHeight="1" x14ac:dyDescent="0.2">
      <c r="J245" s="33"/>
      <c r="K245" s="33"/>
      <c r="P245" s="33"/>
      <c r="Q245" s="33"/>
    </row>
    <row r="246" spans="10:17" ht="15.75" customHeight="1" x14ac:dyDescent="0.2">
      <c r="J246" s="33"/>
      <c r="K246" s="33"/>
      <c r="P246" s="33"/>
      <c r="Q246" s="33"/>
    </row>
    <row r="247" spans="10:17" ht="15.75" customHeight="1" x14ac:dyDescent="0.2">
      <c r="J247" s="33"/>
      <c r="K247" s="33"/>
      <c r="P247" s="33"/>
      <c r="Q247" s="33"/>
    </row>
    <row r="248" spans="10:17" ht="15.75" customHeight="1" x14ac:dyDescent="0.2">
      <c r="J248" s="33"/>
      <c r="K248" s="33"/>
      <c r="P248" s="33"/>
      <c r="Q248" s="33"/>
    </row>
    <row r="249" spans="10:17" ht="15.75" customHeight="1" x14ac:dyDescent="0.2">
      <c r="J249" s="33"/>
      <c r="K249" s="33"/>
      <c r="P249" s="33"/>
      <c r="Q249" s="33"/>
    </row>
    <row r="250" spans="10:17" ht="15.75" customHeight="1" x14ac:dyDescent="0.2">
      <c r="J250" s="33"/>
      <c r="K250" s="33"/>
      <c r="P250" s="33"/>
      <c r="Q250" s="33"/>
    </row>
    <row r="251" spans="10:17" ht="15.75" customHeight="1" x14ac:dyDescent="0.2">
      <c r="J251" s="33"/>
      <c r="K251" s="33"/>
      <c r="P251" s="33"/>
      <c r="Q251" s="33"/>
    </row>
    <row r="252" spans="10:17" ht="15.75" customHeight="1" x14ac:dyDescent="0.2">
      <c r="J252" s="33"/>
      <c r="K252" s="33"/>
      <c r="P252" s="33"/>
      <c r="Q252" s="33"/>
    </row>
    <row r="253" spans="10:17" ht="15.75" customHeight="1" x14ac:dyDescent="0.2">
      <c r="J253" s="33"/>
      <c r="K253" s="33"/>
      <c r="P253" s="33"/>
      <c r="Q253" s="33"/>
    </row>
    <row r="254" spans="10:17" ht="15.75" customHeight="1" x14ac:dyDescent="0.2">
      <c r="J254" s="33"/>
      <c r="K254" s="33"/>
      <c r="P254" s="33"/>
      <c r="Q254" s="33"/>
    </row>
    <row r="255" spans="10:17" ht="15.75" customHeight="1" x14ac:dyDescent="0.2">
      <c r="J255" s="33"/>
      <c r="K255" s="33"/>
      <c r="P255" s="33"/>
      <c r="Q255" s="33"/>
    </row>
    <row r="256" spans="10:17" ht="15.75" customHeight="1" x14ac:dyDescent="0.2">
      <c r="J256" s="33"/>
      <c r="K256" s="33"/>
      <c r="P256" s="33"/>
      <c r="Q256" s="33"/>
    </row>
    <row r="257" spans="10:17" ht="15.75" customHeight="1" x14ac:dyDescent="0.2">
      <c r="J257" s="33"/>
      <c r="K257" s="33"/>
      <c r="P257" s="33"/>
      <c r="Q257" s="33"/>
    </row>
    <row r="258" spans="10:17" ht="15.75" customHeight="1" x14ac:dyDescent="0.2">
      <c r="J258" s="33"/>
      <c r="K258" s="33"/>
      <c r="P258" s="33"/>
      <c r="Q258" s="33"/>
    </row>
    <row r="259" spans="10:17" ht="15.75" customHeight="1" x14ac:dyDescent="0.2">
      <c r="J259" s="33"/>
      <c r="K259" s="33"/>
      <c r="P259" s="33"/>
      <c r="Q259" s="33"/>
    </row>
    <row r="260" spans="10:17" ht="15.75" customHeight="1" x14ac:dyDescent="0.2">
      <c r="J260" s="33"/>
      <c r="K260" s="33"/>
      <c r="P260" s="33"/>
      <c r="Q260" s="33"/>
    </row>
    <row r="261" spans="10:17" ht="15.75" customHeight="1" x14ac:dyDescent="0.2">
      <c r="J261" s="33"/>
      <c r="K261" s="33"/>
      <c r="P261" s="33"/>
      <c r="Q261" s="33"/>
    </row>
    <row r="262" spans="10:17" ht="15.75" customHeight="1" x14ac:dyDescent="0.2">
      <c r="J262" s="33"/>
      <c r="K262" s="33"/>
      <c r="P262" s="33"/>
      <c r="Q262" s="33"/>
    </row>
    <row r="263" spans="10:17" ht="15.75" customHeight="1" x14ac:dyDescent="0.2">
      <c r="J263" s="33"/>
      <c r="K263" s="33"/>
      <c r="P263" s="33"/>
      <c r="Q263" s="33"/>
    </row>
    <row r="264" spans="10:17" ht="15.75" customHeight="1" x14ac:dyDescent="0.2">
      <c r="J264" s="33"/>
      <c r="K264" s="33"/>
      <c r="P264" s="33"/>
      <c r="Q264" s="33"/>
    </row>
    <row r="265" spans="10:17" ht="15.75" customHeight="1" x14ac:dyDescent="0.2">
      <c r="J265" s="33"/>
      <c r="K265" s="33"/>
      <c r="P265" s="33"/>
      <c r="Q265" s="33"/>
    </row>
    <row r="266" spans="10:17" ht="15.75" customHeight="1" x14ac:dyDescent="0.2">
      <c r="J266" s="33"/>
      <c r="K266" s="33"/>
      <c r="P266" s="33"/>
      <c r="Q266" s="33"/>
    </row>
    <row r="267" spans="10:17" ht="15.75" customHeight="1" x14ac:dyDescent="0.2">
      <c r="J267" s="33"/>
      <c r="K267" s="33"/>
      <c r="P267" s="33"/>
      <c r="Q267" s="33"/>
    </row>
    <row r="268" spans="10:17" ht="15.75" customHeight="1" x14ac:dyDescent="0.2">
      <c r="J268" s="33"/>
      <c r="K268" s="33"/>
      <c r="P268" s="33"/>
      <c r="Q268" s="33"/>
    </row>
    <row r="269" spans="10:17" ht="15.75" customHeight="1" x14ac:dyDescent="0.2">
      <c r="J269" s="33"/>
      <c r="K269" s="33"/>
      <c r="P269" s="33"/>
      <c r="Q269" s="33"/>
    </row>
    <row r="270" spans="10:17" ht="15.75" customHeight="1" x14ac:dyDescent="0.2">
      <c r="J270" s="33"/>
      <c r="K270" s="33"/>
      <c r="P270" s="33"/>
      <c r="Q270" s="33"/>
    </row>
    <row r="271" spans="10:17" ht="15.75" customHeight="1" x14ac:dyDescent="0.2">
      <c r="J271" s="33"/>
      <c r="K271" s="33"/>
      <c r="P271" s="33"/>
      <c r="Q271" s="33"/>
    </row>
    <row r="272" spans="10:17" ht="15.75" customHeight="1" x14ac:dyDescent="0.2">
      <c r="J272" s="33"/>
      <c r="K272" s="33"/>
      <c r="P272" s="33"/>
      <c r="Q272" s="33"/>
    </row>
    <row r="273" spans="10:17" ht="15.75" customHeight="1" x14ac:dyDescent="0.2">
      <c r="J273" s="33"/>
      <c r="K273" s="33"/>
      <c r="P273" s="33"/>
      <c r="Q273" s="33"/>
    </row>
    <row r="274" spans="10:17" ht="15.75" customHeight="1" x14ac:dyDescent="0.2">
      <c r="J274" s="33"/>
      <c r="K274" s="33"/>
      <c r="P274" s="33"/>
      <c r="Q274" s="33"/>
    </row>
    <row r="275" spans="10:17" ht="15.75" customHeight="1" x14ac:dyDescent="0.2">
      <c r="J275" s="33"/>
      <c r="K275" s="33"/>
      <c r="P275" s="33"/>
      <c r="Q275" s="33"/>
    </row>
    <row r="276" spans="10:17" ht="15.75" customHeight="1" x14ac:dyDescent="0.2">
      <c r="J276" s="33"/>
      <c r="K276" s="33"/>
      <c r="P276" s="33"/>
      <c r="Q276" s="33"/>
    </row>
    <row r="277" spans="10:17" ht="15.75" customHeight="1" x14ac:dyDescent="0.2">
      <c r="J277" s="33"/>
      <c r="K277" s="33"/>
      <c r="P277" s="33"/>
      <c r="Q277" s="33"/>
    </row>
    <row r="278" spans="10:17" ht="15.75" customHeight="1" x14ac:dyDescent="0.2">
      <c r="J278" s="33"/>
      <c r="K278" s="33"/>
      <c r="P278" s="33"/>
      <c r="Q278" s="33"/>
    </row>
    <row r="279" spans="10:17" ht="15.75" customHeight="1" x14ac:dyDescent="0.2">
      <c r="J279" s="33"/>
      <c r="K279" s="33"/>
      <c r="P279" s="33"/>
      <c r="Q279" s="33"/>
    </row>
    <row r="280" spans="10:17" ht="15.75" customHeight="1" x14ac:dyDescent="0.2">
      <c r="J280" s="33"/>
      <c r="K280" s="33"/>
      <c r="P280" s="33"/>
      <c r="Q280" s="33"/>
    </row>
    <row r="281" spans="10:17" ht="15.75" customHeight="1" x14ac:dyDescent="0.2">
      <c r="J281" s="33"/>
      <c r="K281" s="33"/>
      <c r="P281" s="33"/>
      <c r="Q281" s="33"/>
    </row>
    <row r="282" spans="10:17" ht="15.75" customHeight="1" x14ac:dyDescent="0.2">
      <c r="J282" s="33"/>
      <c r="K282" s="33"/>
      <c r="P282" s="33"/>
      <c r="Q282" s="33"/>
    </row>
    <row r="283" spans="10:17" ht="15.75" customHeight="1" x14ac:dyDescent="0.2">
      <c r="J283" s="33"/>
      <c r="K283" s="33"/>
      <c r="P283" s="33"/>
      <c r="Q283" s="33"/>
    </row>
    <row r="284" spans="10:17" ht="15.75" customHeight="1" x14ac:dyDescent="0.2">
      <c r="J284" s="33"/>
      <c r="K284" s="33"/>
      <c r="P284" s="33"/>
      <c r="Q284" s="33"/>
    </row>
    <row r="285" spans="10:17" ht="15.75" customHeight="1" x14ac:dyDescent="0.2">
      <c r="J285" s="33"/>
      <c r="K285" s="33"/>
      <c r="P285" s="33"/>
      <c r="Q285" s="33"/>
    </row>
    <row r="286" spans="10:17" ht="15.75" customHeight="1" x14ac:dyDescent="0.2">
      <c r="J286" s="33"/>
      <c r="K286" s="33"/>
      <c r="P286" s="33"/>
      <c r="Q286" s="33"/>
    </row>
    <row r="287" spans="10:17" ht="15.75" customHeight="1" x14ac:dyDescent="0.2">
      <c r="J287" s="33"/>
      <c r="K287" s="33"/>
      <c r="P287" s="33"/>
      <c r="Q287" s="33"/>
    </row>
    <row r="288" spans="10:17" ht="15.75" customHeight="1" x14ac:dyDescent="0.2">
      <c r="J288" s="33"/>
      <c r="K288" s="33"/>
      <c r="P288" s="33"/>
      <c r="Q288" s="33"/>
    </row>
    <row r="289" spans="10:17" ht="15.75" customHeight="1" x14ac:dyDescent="0.2">
      <c r="J289" s="33"/>
      <c r="K289" s="33"/>
      <c r="P289" s="33"/>
      <c r="Q289" s="33"/>
    </row>
    <row r="290" spans="10:17" ht="15.75" customHeight="1" x14ac:dyDescent="0.2">
      <c r="J290" s="33"/>
      <c r="K290" s="33"/>
      <c r="P290" s="33"/>
      <c r="Q290" s="33"/>
    </row>
    <row r="291" spans="10:17" ht="15.75" customHeight="1" x14ac:dyDescent="0.2">
      <c r="J291" s="33"/>
      <c r="K291" s="33"/>
      <c r="P291" s="33"/>
      <c r="Q291" s="33"/>
    </row>
    <row r="292" spans="10:17" ht="15.75" customHeight="1" x14ac:dyDescent="0.2">
      <c r="J292" s="33"/>
      <c r="K292" s="33"/>
      <c r="P292" s="33"/>
      <c r="Q292" s="33"/>
    </row>
    <row r="293" spans="10:17" ht="15.75" customHeight="1" x14ac:dyDescent="0.2">
      <c r="J293" s="33"/>
      <c r="K293" s="33"/>
      <c r="P293" s="33"/>
      <c r="Q293" s="33"/>
    </row>
    <row r="294" spans="10:17" ht="15.75" customHeight="1" x14ac:dyDescent="0.2">
      <c r="J294" s="33"/>
      <c r="K294" s="33"/>
      <c r="P294" s="33"/>
      <c r="Q294" s="33"/>
    </row>
    <row r="295" spans="10:17" ht="15.75" customHeight="1" x14ac:dyDescent="0.2">
      <c r="J295" s="33"/>
      <c r="K295" s="33"/>
      <c r="P295" s="33"/>
      <c r="Q295" s="33"/>
    </row>
    <row r="296" spans="10:17" ht="15.75" customHeight="1" x14ac:dyDescent="0.2">
      <c r="J296" s="33"/>
      <c r="K296" s="33"/>
      <c r="P296" s="33"/>
      <c r="Q296" s="33"/>
    </row>
    <row r="297" spans="10:17" ht="15.75" customHeight="1" x14ac:dyDescent="0.2">
      <c r="J297" s="33"/>
      <c r="K297" s="33"/>
      <c r="P297" s="33"/>
      <c r="Q297" s="33"/>
    </row>
    <row r="298" spans="10:17" ht="15.75" customHeight="1" x14ac:dyDescent="0.2">
      <c r="J298" s="33"/>
      <c r="K298" s="33"/>
      <c r="P298" s="33"/>
      <c r="Q298" s="33"/>
    </row>
    <row r="299" spans="10:17" ht="15.75" customHeight="1" x14ac:dyDescent="0.2">
      <c r="J299" s="33"/>
      <c r="K299" s="33"/>
      <c r="P299" s="33"/>
      <c r="Q299" s="33"/>
    </row>
    <row r="300" spans="10:17" ht="15.75" customHeight="1" x14ac:dyDescent="0.2">
      <c r="J300" s="33"/>
      <c r="K300" s="33"/>
      <c r="P300" s="33"/>
      <c r="Q300" s="33"/>
    </row>
    <row r="301" spans="10:17" ht="15.75" customHeight="1" x14ac:dyDescent="0.2">
      <c r="J301" s="33"/>
      <c r="K301" s="33"/>
      <c r="P301" s="33"/>
      <c r="Q301" s="33"/>
    </row>
    <row r="302" spans="10:17" ht="15.75" customHeight="1" x14ac:dyDescent="0.2">
      <c r="J302" s="33"/>
      <c r="K302" s="33"/>
      <c r="P302" s="33"/>
      <c r="Q302" s="33"/>
    </row>
    <row r="303" spans="10:17" ht="15.75" customHeight="1" x14ac:dyDescent="0.2">
      <c r="J303" s="33"/>
      <c r="K303" s="33"/>
      <c r="P303" s="33"/>
      <c r="Q303" s="33"/>
    </row>
    <row r="304" spans="10:17" ht="15.75" customHeight="1" x14ac:dyDescent="0.2">
      <c r="J304" s="33"/>
      <c r="K304" s="33"/>
      <c r="P304" s="33"/>
      <c r="Q304" s="33"/>
    </row>
    <row r="305" spans="10:17" ht="15.75" customHeight="1" x14ac:dyDescent="0.2">
      <c r="J305" s="33"/>
      <c r="K305" s="33"/>
      <c r="P305" s="33"/>
      <c r="Q305" s="33"/>
    </row>
    <row r="306" spans="10:17" ht="15.75" customHeight="1" x14ac:dyDescent="0.2">
      <c r="J306" s="33"/>
      <c r="K306" s="33"/>
      <c r="P306" s="33"/>
      <c r="Q306" s="33"/>
    </row>
    <row r="307" spans="10:17" ht="15.75" customHeight="1" x14ac:dyDescent="0.2">
      <c r="J307" s="33"/>
      <c r="K307" s="33"/>
      <c r="P307" s="33"/>
      <c r="Q307" s="33"/>
    </row>
    <row r="308" spans="10:17" ht="15.75" customHeight="1" x14ac:dyDescent="0.2">
      <c r="J308" s="33"/>
      <c r="K308" s="33"/>
      <c r="P308" s="33"/>
      <c r="Q308" s="33"/>
    </row>
    <row r="309" spans="10:17" ht="15.75" customHeight="1" x14ac:dyDescent="0.2">
      <c r="J309" s="33"/>
      <c r="K309" s="33"/>
      <c r="P309" s="33"/>
      <c r="Q309" s="33"/>
    </row>
    <row r="310" spans="10:17" ht="15.75" customHeight="1" x14ac:dyDescent="0.2">
      <c r="J310" s="33"/>
      <c r="K310" s="33"/>
      <c r="P310" s="33"/>
      <c r="Q310" s="33"/>
    </row>
    <row r="311" spans="10:17" ht="15.75" customHeight="1" x14ac:dyDescent="0.2">
      <c r="J311" s="33"/>
      <c r="K311" s="33"/>
      <c r="P311" s="33"/>
      <c r="Q311" s="33"/>
    </row>
    <row r="312" spans="10:17" ht="15.75" customHeight="1" x14ac:dyDescent="0.2">
      <c r="J312" s="33"/>
      <c r="K312" s="33"/>
      <c r="P312" s="33"/>
      <c r="Q312" s="33"/>
    </row>
    <row r="313" spans="10:17" ht="15.75" customHeight="1" x14ac:dyDescent="0.2">
      <c r="J313" s="33"/>
      <c r="K313" s="33"/>
      <c r="P313" s="33"/>
      <c r="Q313" s="33"/>
    </row>
    <row r="314" spans="10:17" ht="15.75" customHeight="1" x14ac:dyDescent="0.2">
      <c r="J314" s="33"/>
      <c r="K314" s="33"/>
      <c r="P314" s="33"/>
      <c r="Q314" s="33"/>
    </row>
    <row r="315" spans="10:17" ht="15.75" customHeight="1" x14ac:dyDescent="0.2">
      <c r="J315" s="33"/>
      <c r="K315" s="33"/>
      <c r="P315" s="33"/>
      <c r="Q315" s="33"/>
    </row>
    <row r="316" spans="10:17" ht="15.75" customHeight="1" x14ac:dyDescent="0.2">
      <c r="J316" s="33"/>
      <c r="K316" s="33"/>
      <c r="P316" s="33"/>
      <c r="Q316" s="33"/>
    </row>
    <row r="317" spans="10:17" ht="15.75" customHeight="1" x14ac:dyDescent="0.2">
      <c r="J317" s="33"/>
      <c r="K317" s="33"/>
      <c r="P317" s="33"/>
      <c r="Q317" s="33"/>
    </row>
    <row r="318" spans="10:17" ht="15.75" customHeight="1" x14ac:dyDescent="0.2">
      <c r="J318" s="33"/>
      <c r="K318" s="33"/>
      <c r="P318" s="33"/>
      <c r="Q318" s="33"/>
    </row>
    <row r="319" spans="10:17" ht="15.75" customHeight="1" x14ac:dyDescent="0.2">
      <c r="J319" s="33"/>
      <c r="K319" s="33"/>
      <c r="P319" s="33"/>
      <c r="Q319" s="33"/>
    </row>
    <row r="320" spans="10:17" ht="15.75" customHeight="1" x14ac:dyDescent="0.2">
      <c r="J320" s="33"/>
      <c r="K320" s="33"/>
      <c r="P320" s="33"/>
      <c r="Q320" s="33"/>
    </row>
    <row r="321" spans="10:17" ht="15.75" customHeight="1" x14ac:dyDescent="0.2">
      <c r="J321" s="33"/>
      <c r="K321" s="33"/>
      <c r="P321" s="33"/>
      <c r="Q321" s="33"/>
    </row>
    <row r="322" spans="10:17" ht="15.75" customHeight="1" x14ac:dyDescent="0.2">
      <c r="J322" s="33"/>
      <c r="K322" s="33"/>
      <c r="P322" s="33"/>
      <c r="Q322" s="33"/>
    </row>
    <row r="323" spans="10:17" ht="15.75" customHeight="1" x14ac:dyDescent="0.2">
      <c r="J323" s="33"/>
      <c r="K323" s="33"/>
      <c r="P323" s="33"/>
      <c r="Q323" s="33"/>
    </row>
    <row r="324" spans="10:17" ht="15.75" customHeight="1" x14ac:dyDescent="0.2">
      <c r="J324" s="33"/>
      <c r="K324" s="33"/>
      <c r="P324" s="33"/>
      <c r="Q324" s="33"/>
    </row>
    <row r="325" spans="10:17" ht="15.75" customHeight="1" x14ac:dyDescent="0.2">
      <c r="J325" s="33"/>
      <c r="K325" s="33"/>
      <c r="P325" s="33"/>
      <c r="Q325" s="33"/>
    </row>
    <row r="326" spans="10:17" ht="15.75" customHeight="1" x14ac:dyDescent="0.2">
      <c r="J326" s="33"/>
      <c r="K326" s="33"/>
      <c r="P326" s="33"/>
      <c r="Q326" s="33"/>
    </row>
    <row r="327" spans="10:17" ht="15.75" customHeight="1" x14ac:dyDescent="0.2">
      <c r="J327" s="33"/>
      <c r="K327" s="33"/>
      <c r="P327" s="33"/>
      <c r="Q327" s="33"/>
    </row>
    <row r="328" spans="10:17" ht="15.75" customHeight="1" x14ac:dyDescent="0.2">
      <c r="J328" s="33"/>
      <c r="K328" s="33"/>
      <c r="P328" s="33"/>
      <c r="Q328" s="33"/>
    </row>
    <row r="329" spans="10:17" ht="15.75" customHeight="1" x14ac:dyDescent="0.2">
      <c r="J329" s="33"/>
      <c r="K329" s="33"/>
      <c r="P329" s="33"/>
      <c r="Q329" s="33"/>
    </row>
    <row r="330" spans="10:17" ht="15.75" customHeight="1" x14ac:dyDescent="0.2">
      <c r="J330" s="33"/>
      <c r="K330" s="33"/>
      <c r="P330" s="33"/>
      <c r="Q330" s="33"/>
    </row>
    <row r="331" spans="10:17" ht="15.75" customHeight="1" x14ac:dyDescent="0.2">
      <c r="J331" s="33"/>
      <c r="K331" s="33"/>
      <c r="P331" s="33"/>
      <c r="Q331" s="33"/>
    </row>
    <row r="332" spans="10:17" ht="15.75" customHeight="1" x14ac:dyDescent="0.2">
      <c r="J332" s="33"/>
      <c r="K332" s="33"/>
      <c r="P332" s="33"/>
      <c r="Q332" s="33"/>
    </row>
    <row r="333" spans="10:17" ht="15.75" customHeight="1" x14ac:dyDescent="0.2">
      <c r="J333" s="33"/>
      <c r="K333" s="33"/>
      <c r="P333" s="33"/>
      <c r="Q333" s="33"/>
    </row>
    <row r="334" spans="10:17" ht="15.75" customHeight="1" x14ac:dyDescent="0.2">
      <c r="J334" s="33"/>
      <c r="K334" s="33"/>
      <c r="P334" s="33"/>
      <c r="Q334" s="33"/>
    </row>
    <row r="335" spans="10:17" ht="15.75" customHeight="1" x14ac:dyDescent="0.2">
      <c r="J335" s="33"/>
      <c r="K335" s="33"/>
      <c r="P335" s="33"/>
      <c r="Q335" s="33"/>
    </row>
    <row r="336" spans="10:17" ht="15.75" customHeight="1" x14ac:dyDescent="0.2">
      <c r="J336" s="33"/>
      <c r="K336" s="33"/>
      <c r="P336" s="33"/>
      <c r="Q336" s="33"/>
    </row>
    <row r="337" spans="10:17" ht="15.75" customHeight="1" x14ac:dyDescent="0.2">
      <c r="J337" s="33"/>
      <c r="K337" s="33"/>
      <c r="P337" s="33"/>
      <c r="Q337" s="33"/>
    </row>
    <row r="338" spans="10:17" ht="15.75" customHeight="1" x14ac:dyDescent="0.2">
      <c r="J338" s="33"/>
      <c r="K338" s="33"/>
      <c r="P338" s="33"/>
      <c r="Q338" s="33"/>
    </row>
    <row r="339" spans="10:17" ht="15.75" customHeight="1" x14ac:dyDescent="0.2">
      <c r="J339" s="33"/>
      <c r="K339" s="33"/>
      <c r="P339" s="33"/>
      <c r="Q339" s="33"/>
    </row>
    <row r="340" spans="10:17" ht="15.75" customHeight="1" x14ac:dyDescent="0.2">
      <c r="J340" s="33"/>
      <c r="K340" s="33"/>
      <c r="P340" s="33"/>
      <c r="Q340" s="33"/>
    </row>
    <row r="341" spans="10:17" ht="15.75" customHeight="1" x14ac:dyDescent="0.2">
      <c r="J341" s="33"/>
      <c r="K341" s="33"/>
      <c r="P341" s="33"/>
      <c r="Q341" s="33"/>
    </row>
    <row r="342" spans="10:17" ht="15.75" customHeight="1" x14ac:dyDescent="0.2">
      <c r="J342" s="33"/>
      <c r="K342" s="33"/>
      <c r="P342" s="33"/>
      <c r="Q342" s="33"/>
    </row>
    <row r="343" spans="10:17" ht="15.75" customHeight="1" x14ac:dyDescent="0.2">
      <c r="J343" s="33"/>
      <c r="K343" s="33"/>
      <c r="P343" s="33"/>
      <c r="Q343" s="33"/>
    </row>
    <row r="344" spans="10:17" ht="15.75" customHeight="1" x14ac:dyDescent="0.2">
      <c r="J344" s="33"/>
      <c r="K344" s="33"/>
      <c r="P344" s="33"/>
      <c r="Q344" s="33"/>
    </row>
    <row r="345" spans="10:17" ht="15.75" customHeight="1" x14ac:dyDescent="0.2">
      <c r="J345" s="33"/>
      <c r="K345" s="33"/>
      <c r="P345" s="33"/>
      <c r="Q345" s="33"/>
    </row>
    <row r="346" spans="10:17" ht="15.75" customHeight="1" x14ac:dyDescent="0.2">
      <c r="J346" s="33"/>
      <c r="K346" s="33"/>
      <c r="P346" s="33"/>
      <c r="Q346" s="33"/>
    </row>
    <row r="347" spans="10:17" ht="15.75" customHeight="1" x14ac:dyDescent="0.2">
      <c r="J347" s="33"/>
      <c r="K347" s="33"/>
      <c r="P347" s="33"/>
      <c r="Q347" s="33"/>
    </row>
    <row r="348" spans="10:17" ht="15.75" customHeight="1" x14ac:dyDescent="0.2">
      <c r="J348" s="33"/>
      <c r="K348" s="33"/>
      <c r="P348" s="33"/>
      <c r="Q348" s="33"/>
    </row>
    <row r="349" spans="10:17" ht="15.75" customHeight="1" x14ac:dyDescent="0.2">
      <c r="J349" s="33"/>
      <c r="K349" s="33"/>
      <c r="P349" s="33"/>
      <c r="Q349" s="33"/>
    </row>
    <row r="350" spans="10:17" ht="15.75" customHeight="1" x14ac:dyDescent="0.2">
      <c r="J350" s="33"/>
      <c r="K350" s="33"/>
      <c r="P350" s="33"/>
      <c r="Q350" s="33"/>
    </row>
    <row r="351" spans="10:17" ht="15.75" customHeight="1" x14ac:dyDescent="0.2">
      <c r="J351" s="33"/>
      <c r="K351" s="33"/>
      <c r="P351" s="33"/>
      <c r="Q351" s="33"/>
    </row>
    <row r="352" spans="10:17" ht="15.75" customHeight="1" x14ac:dyDescent="0.2">
      <c r="J352" s="33"/>
      <c r="K352" s="33"/>
      <c r="P352" s="33"/>
      <c r="Q352" s="33"/>
    </row>
    <row r="353" spans="10:17" ht="15.75" customHeight="1" x14ac:dyDescent="0.2">
      <c r="J353" s="33"/>
      <c r="K353" s="33"/>
      <c r="P353" s="33"/>
      <c r="Q353" s="33"/>
    </row>
    <row r="354" spans="10:17" ht="15.75" customHeight="1" x14ac:dyDescent="0.2">
      <c r="J354" s="33"/>
      <c r="K354" s="33"/>
      <c r="P354" s="33"/>
      <c r="Q354" s="33"/>
    </row>
    <row r="355" spans="10:17" ht="15.75" customHeight="1" x14ac:dyDescent="0.2">
      <c r="J355" s="33"/>
      <c r="K355" s="33"/>
      <c r="P355" s="33"/>
      <c r="Q355" s="33"/>
    </row>
    <row r="356" spans="10:17" ht="15.75" customHeight="1" x14ac:dyDescent="0.2">
      <c r="J356" s="33"/>
      <c r="K356" s="33"/>
      <c r="P356" s="33"/>
      <c r="Q356" s="33"/>
    </row>
    <row r="357" spans="10:17" ht="15.75" customHeight="1" x14ac:dyDescent="0.2">
      <c r="J357" s="33"/>
      <c r="K357" s="33"/>
      <c r="P357" s="33"/>
      <c r="Q357" s="33"/>
    </row>
    <row r="358" spans="10:17" ht="15.75" customHeight="1" x14ac:dyDescent="0.2">
      <c r="J358" s="33"/>
      <c r="K358" s="33"/>
      <c r="P358" s="33"/>
      <c r="Q358" s="33"/>
    </row>
    <row r="359" spans="10:17" ht="15.75" customHeight="1" x14ac:dyDescent="0.2">
      <c r="J359" s="33"/>
      <c r="K359" s="33"/>
      <c r="P359" s="33"/>
      <c r="Q359" s="33"/>
    </row>
    <row r="360" spans="10:17" ht="15.75" customHeight="1" x14ac:dyDescent="0.2">
      <c r="J360" s="33"/>
      <c r="K360" s="33"/>
      <c r="P360" s="33"/>
      <c r="Q360" s="33"/>
    </row>
    <row r="361" spans="10:17" ht="15.75" customHeight="1" x14ac:dyDescent="0.2">
      <c r="J361" s="33"/>
      <c r="K361" s="33"/>
      <c r="P361" s="33"/>
      <c r="Q361" s="33"/>
    </row>
    <row r="362" spans="10:17" ht="15.75" customHeight="1" x14ac:dyDescent="0.2">
      <c r="J362" s="33"/>
      <c r="K362" s="33"/>
      <c r="P362" s="33"/>
      <c r="Q362" s="33"/>
    </row>
    <row r="363" spans="10:17" ht="15.75" customHeight="1" x14ac:dyDescent="0.2">
      <c r="J363" s="33"/>
      <c r="K363" s="33"/>
      <c r="P363" s="33"/>
      <c r="Q363" s="33"/>
    </row>
    <row r="364" spans="10:17" ht="15.75" customHeight="1" x14ac:dyDescent="0.2">
      <c r="J364" s="33"/>
      <c r="K364" s="33"/>
      <c r="P364" s="33"/>
      <c r="Q364" s="33"/>
    </row>
    <row r="365" spans="10:17" ht="15.75" customHeight="1" x14ac:dyDescent="0.2">
      <c r="J365" s="33"/>
      <c r="K365" s="33"/>
      <c r="P365" s="33"/>
      <c r="Q365" s="33"/>
    </row>
    <row r="366" spans="10:17" ht="15.75" customHeight="1" x14ac:dyDescent="0.2">
      <c r="J366" s="33"/>
      <c r="K366" s="33"/>
      <c r="P366" s="33"/>
      <c r="Q366" s="33"/>
    </row>
    <row r="367" spans="10:17" ht="15.75" customHeight="1" x14ac:dyDescent="0.2">
      <c r="J367" s="33"/>
      <c r="K367" s="33"/>
      <c r="P367" s="33"/>
      <c r="Q367" s="33"/>
    </row>
    <row r="368" spans="10:17" ht="15.75" customHeight="1" x14ac:dyDescent="0.2">
      <c r="J368" s="33"/>
      <c r="K368" s="33"/>
      <c r="P368" s="33"/>
      <c r="Q368" s="33"/>
    </row>
    <row r="369" spans="10:17" ht="15.75" customHeight="1" x14ac:dyDescent="0.2">
      <c r="J369" s="33"/>
      <c r="K369" s="33"/>
      <c r="P369" s="33"/>
      <c r="Q369" s="33"/>
    </row>
    <row r="370" spans="10:17" ht="15.75" customHeight="1" x14ac:dyDescent="0.2">
      <c r="J370" s="33"/>
      <c r="K370" s="33"/>
      <c r="P370" s="33"/>
      <c r="Q370" s="33"/>
    </row>
    <row r="371" spans="10:17" ht="15.75" customHeight="1" x14ac:dyDescent="0.2">
      <c r="J371" s="33"/>
      <c r="K371" s="33"/>
      <c r="P371" s="33"/>
      <c r="Q371" s="33"/>
    </row>
    <row r="372" spans="10:17" ht="15.75" customHeight="1" x14ac:dyDescent="0.2">
      <c r="J372" s="33"/>
      <c r="K372" s="33"/>
      <c r="P372" s="33"/>
      <c r="Q372" s="33"/>
    </row>
    <row r="373" spans="10:17" ht="15.75" customHeight="1" x14ac:dyDescent="0.2">
      <c r="J373" s="33"/>
      <c r="K373" s="33"/>
      <c r="P373" s="33"/>
      <c r="Q373" s="33"/>
    </row>
    <row r="374" spans="10:17" ht="15.75" customHeight="1" x14ac:dyDescent="0.2">
      <c r="J374" s="33"/>
      <c r="K374" s="33"/>
      <c r="P374" s="33"/>
      <c r="Q374" s="33"/>
    </row>
    <row r="375" spans="10:17" ht="15.75" customHeight="1" x14ac:dyDescent="0.2">
      <c r="J375" s="33"/>
      <c r="K375" s="33"/>
      <c r="P375" s="33"/>
      <c r="Q375" s="33"/>
    </row>
    <row r="376" spans="10:17" ht="15.75" customHeight="1" x14ac:dyDescent="0.2">
      <c r="J376" s="33"/>
      <c r="K376" s="33"/>
      <c r="P376" s="33"/>
      <c r="Q376" s="33"/>
    </row>
    <row r="377" spans="10:17" ht="15.75" customHeight="1" x14ac:dyDescent="0.2">
      <c r="J377" s="33"/>
      <c r="K377" s="33"/>
      <c r="P377" s="33"/>
      <c r="Q377" s="33"/>
    </row>
    <row r="378" spans="10:17" ht="15.75" customHeight="1" x14ac:dyDescent="0.2">
      <c r="J378" s="33"/>
      <c r="K378" s="33"/>
      <c r="P378" s="33"/>
      <c r="Q378" s="33"/>
    </row>
    <row r="379" spans="10:17" ht="15.75" customHeight="1" x14ac:dyDescent="0.2">
      <c r="J379" s="33"/>
      <c r="K379" s="33"/>
      <c r="P379" s="33"/>
      <c r="Q379" s="33"/>
    </row>
    <row r="380" spans="10:17" ht="15.75" customHeight="1" x14ac:dyDescent="0.2">
      <c r="J380" s="33"/>
      <c r="K380" s="33"/>
      <c r="P380" s="33"/>
      <c r="Q380" s="33"/>
    </row>
    <row r="381" spans="10:17" ht="15.75" customHeight="1" x14ac:dyDescent="0.2">
      <c r="J381" s="33"/>
      <c r="K381" s="33"/>
      <c r="P381" s="33"/>
      <c r="Q381" s="33"/>
    </row>
    <row r="382" spans="10:17" ht="15.75" customHeight="1" x14ac:dyDescent="0.2">
      <c r="J382" s="33"/>
      <c r="K382" s="33"/>
      <c r="P382" s="33"/>
      <c r="Q382" s="33"/>
    </row>
    <row r="383" spans="10:17" ht="15.75" customHeight="1" x14ac:dyDescent="0.2">
      <c r="J383" s="33"/>
      <c r="K383" s="33"/>
      <c r="P383" s="33"/>
      <c r="Q383" s="33"/>
    </row>
    <row r="384" spans="10:17" ht="15.75" customHeight="1" x14ac:dyDescent="0.2">
      <c r="J384" s="33"/>
      <c r="K384" s="33"/>
      <c r="P384" s="33"/>
      <c r="Q384" s="33"/>
    </row>
    <row r="385" spans="10:17" ht="15.75" customHeight="1" x14ac:dyDescent="0.2">
      <c r="J385" s="33"/>
      <c r="K385" s="33"/>
      <c r="P385" s="33"/>
      <c r="Q385" s="33"/>
    </row>
    <row r="386" spans="10:17" ht="15.75" customHeight="1" x14ac:dyDescent="0.2">
      <c r="J386" s="33"/>
      <c r="K386" s="33"/>
      <c r="P386" s="33"/>
      <c r="Q386" s="33"/>
    </row>
    <row r="387" spans="10:17" ht="15.75" customHeight="1" x14ac:dyDescent="0.2">
      <c r="J387" s="33"/>
      <c r="K387" s="33"/>
      <c r="P387" s="33"/>
      <c r="Q387" s="33"/>
    </row>
    <row r="388" spans="10:17" ht="15.75" customHeight="1" x14ac:dyDescent="0.2">
      <c r="J388" s="33"/>
      <c r="K388" s="33"/>
      <c r="P388" s="33"/>
      <c r="Q388" s="33"/>
    </row>
    <row r="389" spans="10:17" ht="15.75" customHeight="1" x14ac:dyDescent="0.2">
      <c r="J389" s="33"/>
      <c r="K389" s="33"/>
      <c r="P389" s="33"/>
      <c r="Q389" s="33"/>
    </row>
    <row r="390" spans="10:17" ht="15.75" customHeight="1" x14ac:dyDescent="0.2">
      <c r="J390" s="33"/>
      <c r="K390" s="33"/>
      <c r="P390" s="33"/>
      <c r="Q390" s="33"/>
    </row>
    <row r="391" spans="10:17" ht="15.75" customHeight="1" x14ac:dyDescent="0.2">
      <c r="J391" s="33"/>
      <c r="K391" s="33"/>
      <c r="P391" s="33"/>
      <c r="Q391" s="33"/>
    </row>
    <row r="392" spans="10:17" ht="15.75" customHeight="1" x14ac:dyDescent="0.2">
      <c r="J392" s="33"/>
      <c r="K392" s="33"/>
      <c r="P392" s="33"/>
      <c r="Q392" s="33"/>
    </row>
    <row r="393" spans="10:17" ht="15.75" customHeight="1" x14ac:dyDescent="0.2">
      <c r="J393" s="33"/>
      <c r="K393" s="33"/>
      <c r="P393" s="33"/>
      <c r="Q393" s="33"/>
    </row>
    <row r="394" spans="10:17" ht="15.75" customHeight="1" x14ac:dyDescent="0.2">
      <c r="J394" s="33"/>
      <c r="K394" s="33"/>
      <c r="P394" s="33"/>
      <c r="Q394" s="33"/>
    </row>
    <row r="395" spans="10:17" ht="15.75" customHeight="1" x14ac:dyDescent="0.2">
      <c r="J395" s="33"/>
      <c r="K395" s="33"/>
      <c r="P395" s="33"/>
      <c r="Q395" s="33"/>
    </row>
    <row r="396" spans="10:17" ht="15.75" customHeight="1" x14ac:dyDescent="0.2">
      <c r="J396" s="33"/>
      <c r="K396" s="33"/>
      <c r="P396" s="33"/>
      <c r="Q396" s="33"/>
    </row>
    <row r="397" spans="10:17" ht="15.75" customHeight="1" x14ac:dyDescent="0.2">
      <c r="J397" s="33"/>
      <c r="K397" s="33"/>
      <c r="P397" s="33"/>
      <c r="Q397" s="33"/>
    </row>
    <row r="398" spans="10:17" ht="15.75" customHeight="1" x14ac:dyDescent="0.2">
      <c r="J398" s="33"/>
      <c r="K398" s="33"/>
      <c r="P398" s="33"/>
      <c r="Q398" s="33"/>
    </row>
    <row r="399" spans="10:17" ht="15.75" customHeight="1" x14ac:dyDescent="0.2">
      <c r="J399" s="33"/>
      <c r="K399" s="33"/>
      <c r="P399" s="33"/>
      <c r="Q399" s="33"/>
    </row>
    <row r="400" spans="10:17" ht="15.75" customHeight="1" x14ac:dyDescent="0.2">
      <c r="J400" s="33"/>
      <c r="K400" s="33"/>
      <c r="P400" s="33"/>
      <c r="Q400" s="33"/>
    </row>
    <row r="401" spans="10:17" ht="15.75" customHeight="1" x14ac:dyDescent="0.2">
      <c r="J401" s="33"/>
      <c r="K401" s="33"/>
      <c r="P401" s="33"/>
      <c r="Q401" s="33"/>
    </row>
    <row r="402" spans="10:17" ht="15.75" customHeight="1" x14ac:dyDescent="0.2">
      <c r="J402" s="33"/>
      <c r="K402" s="33"/>
      <c r="P402" s="33"/>
      <c r="Q402" s="33"/>
    </row>
    <row r="403" spans="10:17" ht="15.75" customHeight="1" x14ac:dyDescent="0.2">
      <c r="J403" s="33"/>
      <c r="K403" s="33"/>
      <c r="P403" s="33"/>
      <c r="Q403" s="33"/>
    </row>
    <row r="404" spans="10:17" ht="15.75" customHeight="1" x14ac:dyDescent="0.2">
      <c r="J404" s="33"/>
      <c r="K404" s="33"/>
      <c r="P404" s="33"/>
      <c r="Q404" s="33"/>
    </row>
    <row r="405" spans="10:17" ht="15.75" customHeight="1" x14ac:dyDescent="0.2">
      <c r="J405" s="33"/>
      <c r="K405" s="33"/>
      <c r="P405" s="33"/>
      <c r="Q405" s="33"/>
    </row>
    <row r="406" spans="10:17" ht="15.75" customHeight="1" x14ac:dyDescent="0.2">
      <c r="J406" s="33"/>
      <c r="K406" s="33"/>
      <c r="P406" s="33"/>
      <c r="Q406" s="33"/>
    </row>
    <row r="407" spans="10:17" ht="15.75" customHeight="1" x14ac:dyDescent="0.2">
      <c r="J407" s="33"/>
      <c r="K407" s="33"/>
      <c r="P407" s="33"/>
      <c r="Q407" s="33"/>
    </row>
    <row r="408" spans="10:17" ht="15.75" customHeight="1" x14ac:dyDescent="0.2">
      <c r="J408" s="33"/>
      <c r="K408" s="33"/>
      <c r="P408" s="33"/>
      <c r="Q408" s="33"/>
    </row>
    <row r="409" spans="10:17" ht="15.75" customHeight="1" x14ac:dyDescent="0.2">
      <c r="J409" s="33"/>
      <c r="K409" s="33"/>
      <c r="P409" s="33"/>
      <c r="Q409" s="33"/>
    </row>
    <row r="410" spans="10:17" ht="15.75" customHeight="1" x14ac:dyDescent="0.2">
      <c r="J410" s="33"/>
      <c r="K410" s="33"/>
      <c r="P410" s="33"/>
      <c r="Q410" s="33"/>
    </row>
    <row r="411" spans="10:17" ht="15.75" customHeight="1" x14ac:dyDescent="0.2">
      <c r="J411" s="33"/>
      <c r="K411" s="33"/>
      <c r="P411" s="33"/>
      <c r="Q411" s="33"/>
    </row>
    <row r="412" spans="10:17" ht="15.75" customHeight="1" x14ac:dyDescent="0.2">
      <c r="J412" s="33"/>
      <c r="K412" s="33"/>
      <c r="P412" s="33"/>
      <c r="Q412" s="33"/>
    </row>
    <row r="413" spans="10:17" ht="15.75" customHeight="1" x14ac:dyDescent="0.2">
      <c r="J413" s="33"/>
      <c r="K413" s="33"/>
      <c r="P413" s="33"/>
      <c r="Q413" s="33"/>
    </row>
    <row r="414" spans="10:17" ht="15.75" customHeight="1" x14ac:dyDescent="0.2">
      <c r="J414" s="33"/>
      <c r="K414" s="33"/>
      <c r="P414" s="33"/>
      <c r="Q414" s="33"/>
    </row>
    <row r="415" spans="10:17" ht="15.75" customHeight="1" x14ac:dyDescent="0.2">
      <c r="J415" s="33"/>
      <c r="K415" s="33"/>
      <c r="P415" s="33"/>
      <c r="Q415" s="33"/>
    </row>
    <row r="416" spans="10:17" ht="15.75" customHeight="1" x14ac:dyDescent="0.2">
      <c r="J416" s="33"/>
      <c r="K416" s="33"/>
      <c r="P416" s="33"/>
      <c r="Q416" s="33"/>
    </row>
    <row r="417" spans="10:17" ht="15.75" customHeight="1" x14ac:dyDescent="0.2">
      <c r="J417" s="33"/>
      <c r="K417" s="33"/>
      <c r="P417" s="33"/>
      <c r="Q417" s="33"/>
    </row>
    <row r="418" spans="10:17" ht="15.75" customHeight="1" x14ac:dyDescent="0.2">
      <c r="J418" s="33"/>
      <c r="K418" s="33"/>
      <c r="P418" s="33"/>
      <c r="Q418" s="33"/>
    </row>
    <row r="419" spans="10:17" ht="15.75" customHeight="1" x14ac:dyDescent="0.2">
      <c r="J419" s="33"/>
      <c r="K419" s="33"/>
      <c r="P419" s="33"/>
      <c r="Q419" s="33"/>
    </row>
    <row r="420" spans="10:17" ht="15.75" customHeight="1" x14ac:dyDescent="0.2">
      <c r="J420" s="33"/>
      <c r="K420" s="33"/>
      <c r="P420" s="33"/>
      <c r="Q420" s="33"/>
    </row>
    <row r="421" spans="10:17" ht="15.75" customHeight="1" x14ac:dyDescent="0.2">
      <c r="J421" s="33"/>
      <c r="K421" s="33"/>
      <c r="P421" s="33"/>
      <c r="Q421" s="33"/>
    </row>
    <row r="422" spans="10:17" ht="15.75" customHeight="1" x14ac:dyDescent="0.2">
      <c r="J422" s="33"/>
      <c r="K422" s="33"/>
      <c r="P422" s="33"/>
      <c r="Q422" s="33"/>
    </row>
    <row r="423" spans="10:17" ht="15.75" customHeight="1" x14ac:dyDescent="0.2">
      <c r="J423" s="33"/>
      <c r="K423" s="33"/>
      <c r="P423" s="33"/>
      <c r="Q423" s="33"/>
    </row>
    <row r="424" spans="10:17" ht="15.75" customHeight="1" x14ac:dyDescent="0.2">
      <c r="J424" s="33"/>
      <c r="K424" s="33"/>
      <c r="P424" s="33"/>
      <c r="Q424" s="33"/>
    </row>
    <row r="425" spans="10:17" ht="15.75" customHeight="1" x14ac:dyDescent="0.2">
      <c r="J425" s="33"/>
      <c r="K425" s="33"/>
      <c r="P425" s="33"/>
      <c r="Q425" s="33"/>
    </row>
    <row r="426" spans="10:17" ht="15.75" customHeight="1" x14ac:dyDescent="0.2">
      <c r="J426" s="33"/>
      <c r="K426" s="33"/>
      <c r="P426" s="33"/>
      <c r="Q426" s="33"/>
    </row>
    <row r="427" spans="10:17" ht="15.75" customHeight="1" x14ac:dyDescent="0.2">
      <c r="J427" s="33"/>
      <c r="K427" s="33"/>
      <c r="P427" s="33"/>
      <c r="Q427" s="33"/>
    </row>
    <row r="428" spans="10:17" ht="15.75" customHeight="1" x14ac:dyDescent="0.2">
      <c r="J428" s="33"/>
      <c r="K428" s="33"/>
      <c r="P428" s="33"/>
      <c r="Q428" s="33"/>
    </row>
    <row r="429" spans="10:17" ht="15.75" customHeight="1" x14ac:dyDescent="0.2">
      <c r="J429" s="33"/>
      <c r="K429" s="33"/>
      <c r="P429" s="33"/>
      <c r="Q429" s="33"/>
    </row>
    <row r="430" spans="10:17" ht="15.75" customHeight="1" x14ac:dyDescent="0.2">
      <c r="J430" s="33"/>
      <c r="K430" s="33"/>
      <c r="P430" s="33"/>
      <c r="Q430" s="33"/>
    </row>
    <row r="431" spans="10:17" ht="15.75" customHeight="1" x14ac:dyDescent="0.2">
      <c r="J431" s="33"/>
      <c r="K431" s="33"/>
      <c r="P431" s="33"/>
      <c r="Q431" s="33"/>
    </row>
    <row r="432" spans="10:17" ht="15.75" customHeight="1" x14ac:dyDescent="0.2">
      <c r="J432" s="33"/>
      <c r="K432" s="33"/>
      <c r="P432" s="33"/>
      <c r="Q432" s="33"/>
    </row>
    <row r="433" spans="10:17" ht="15.75" customHeight="1" x14ac:dyDescent="0.2">
      <c r="J433" s="33"/>
      <c r="K433" s="33"/>
      <c r="P433" s="33"/>
      <c r="Q433" s="33"/>
    </row>
    <row r="434" spans="10:17" ht="15.75" customHeight="1" x14ac:dyDescent="0.2">
      <c r="J434" s="33"/>
      <c r="K434" s="33"/>
      <c r="P434" s="33"/>
      <c r="Q434" s="33"/>
    </row>
    <row r="435" spans="10:17" ht="15.75" customHeight="1" x14ac:dyDescent="0.2">
      <c r="J435" s="33"/>
      <c r="K435" s="33"/>
      <c r="P435" s="33"/>
      <c r="Q435" s="33"/>
    </row>
    <row r="436" spans="10:17" ht="15.75" customHeight="1" x14ac:dyDescent="0.2">
      <c r="J436" s="33"/>
      <c r="K436" s="33"/>
      <c r="P436" s="33"/>
      <c r="Q436" s="33"/>
    </row>
    <row r="437" spans="10:17" ht="15.75" customHeight="1" x14ac:dyDescent="0.2">
      <c r="J437" s="33"/>
      <c r="K437" s="33"/>
      <c r="P437" s="33"/>
      <c r="Q437" s="33"/>
    </row>
    <row r="438" spans="10:17" ht="15.75" customHeight="1" x14ac:dyDescent="0.2">
      <c r="J438" s="33"/>
      <c r="K438" s="33"/>
      <c r="P438" s="33"/>
      <c r="Q438" s="33"/>
    </row>
    <row r="439" spans="10:17" ht="15.75" customHeight="1" x14ac:dyDescent="0.2">
      <c r="J439" s="33"/>
      <c r="K439" s="33"/>
      <c r="P439" s="33"/>
      <c r="Q439" s="33"/>
    </row>
    <row r="440" spans="10:17" ht="15.75" customHeight="1" x14ac:dyDescent="0.2">
      <c r="J440" s="33"/>
      <c r="K440" s="33"/>
      <c r="P440" s="33"/>
      <c r="Q440" s="33"/>
    </row>
    <row r="441" spans="10:17" ht="15.75" customHeight="1" x14ac:dyDescent="0.2">
      <c r="J441" s="33"/>
      <c r="K441" s="33"/>
      <c r="P441" s="33"/>
      <c r="Q441" s="33"/>
    </row>
    <row r="442" spans="10:17" ht="15.75" customHeight="1" x14ac:dyDescent="0.2">
      <c r="J442" s="33"/>
      <c r="K442" s="33"/>
      <c r="P442" s="33"/>
      <c r="Q442" s="33"/>
    </row>
    <row r="443" spans="10:17" ht="15.75" customHeight="1" x14ac:dyDescent="0.2">
      <c r="J443" s="33"/>
      <c r="K443" s="33"/>
      <c r="P443" s="33"/>
      <c r="Q443" s="33"/>
    </row>
    <row r="444" spans="10:17" ht="15.75" customHeight="1" x14ac:dyDescent="0.2">
      <c r="J444" s="33"/>
      <c r="K444" s="33"/>
      <c r="P444" s="33"/>
      <c r="Q444" s="33"/>
    </row>
    <row r="445" spans="10:17" ht="15.75" customHeight="1" x14ac:dyDescent="0.2">
      <c r="J445" s="33"/>
      <c r="K445" s="33"/>
      <c r="P445" s="33"/>
      <c r="Q445" s="33"/>
    </row>
    <row r="446" spans="10:17" ht="15.75" customHeight="1" x14ac:dyDescent="0.2">
      <c r="J446" s="33"/>
      <c r="K446" s="33"/>
      <c r="P446" s="33"/>
      <c r="Q446" s="33"/>
    </row>
    <row r="447" spans="10:17" ht="15.75" customHeight="1" x14ac:dyDescent="0.2">
      <c r="J447" s="33"/>
      <c r="K447" s="33"/>
      <c r="P447" s="33"/>
      <c r="Q447" s="33"/>
    </row>
    <row r="448" spans="10:17" ht="15.75" customHeight="1" x14ac:dyDescent="0.2">
      <c r="J448" s="33"/>
      <c r="K448" s="33"/>
      <c r="P448" s="33"/>
      <c r="Q448" s="33"/>
    </row>
    <row r="449" spans="10:17" ht="15.75" customHeight="1" x14ac:dyDescent="0.2">
      <c r="J449" s="33"/>
      <c r="K449" s="33"/>
      <c r="P449" s="33"/>
      <c r="Q449" s="33"/>
    </row>
    <row r="450" spans="10:17" ht="15.75" customHeight="1" x14ac:dyDescent="0.2">
      <c r="J450" s="33"/>
      <c r="K450" s="33"/>
      <c r="P450" s="33"/>
      <c r="Q450" s="33"/>
    </row>
    <row r="451" spans="10:17" ht="15.75" customHeight="1" x14ac:dyDescent="0.2">
      <c r="J451" s="33"/>
      <c r="K451" s="33"/>
      <c r="P451" s="33"/>
      <c r="Q451" s="33"/>
    </row>
    <row r="452" spans="10:17" ht="15.75" customHeight="1" x14ac:dyDescent="0.2">
      <c r="J452" s="33"/>
      <c r="K452" s="33"/>
      <c r="P452" s="33"/>
      <c r="Q452" s="33"/>
    </row>
    <row r="453" spans="10:17" ht="15.75" customHeight="1" x14ac:dyDescent="0.2">
      <c r="J453" s="33"/>
      <c r="K453" s="33"/>
      <c r="P453" s="33"/>
      <c r="Q453" s="33"/>
    </row>
    <row r="454" spans="10:17" ht="15.75" customHeight="1" x14ac:dyDescent="0.2">
      <c r="J454" s="33"/>
      <c r="K454" s="33"/>
      <c r="P454" s="33"/>
      <c r="Q454" s="33"/>
    </row>
    <row r="455" spans="10:17" ht="15.75" customHeight="1" x14ac:dyDescent="0.2">
      <c r="J455" s="33"/>
      <c r="K455" s="33"/>
      <c r="P455" s="33"/>
      <c r="Q455" s="33"/>
    </row>
    <row r="456" spans="10:17" ht="15.75" customHeight="1" x14ac:dyDescent="0.2">
      <c r="J456" s="33"/>
      <c r="K456" s="33"/>
      <c r="P456" s="33"/>
      <c r="Q456" s="33"/>
    </row>
    <row r="457" spans="10:17" ht="15.75" customHeight="1" x14ac:dyDescent="0.2">
      <c r="J457" s="33"/>
      <c r="K457" s="33"/>
      <c r="P457" s="33"/>
      <c r="Q457" s="33"/>
    </row>
    <row r="458" spans="10:17" ht="15.75" customHeight="1" x14ac:dyDescent="0.2">
      <c r="J458" s="33"/>
      <c r="K458" s="33"/>
      <c r="P458" s="33"/>
      <c r="Q458" s="33"/>
    </row>
    <row r="459" spans="10:17" ht="15.75" customHeight="1" x14ac:dyDescent="0.2">
      <c r="J459" s="33"/>
      <c r="K459" s="33"/>
      <c r="P459" s="33"/>
      <c r="Q459" s="33"/>
    </row>
    <row r="460" spans="10:17" ht="15.75" customHeight="1" x14ac:dyDescent="0.2">
      <c r="J460" s="33"/>
      <c r="K460" s="33"/>
      <c r="P460" s="33"/>
      <c r="Q460" s="33"/>
    </row>
    <row r="461" spans="10:17" ht="15.75" customHeight="1" x14ac:dyDescent="0.2">
      <c r="J461" s="33"/>
      <c r="K461" s="33"/>
      <c r="P461" s="33"/>
      <c r="Q461" s="33"/>
    </row>
    <row r="462" spans="10:17" ht="15.75" customHeight="1" x14ac:dyDescent="0.2">
      <c r="J462" s="33"/>
      <c r="K462" s="33"/>
      <c r="P462" s="33"/>
      <c r="Q462" s="33"/>
    </row>
    <row r="463" spans="10:17" ht="15.75" customHeight="1" x14ac:dyDescent="0.2">
      <c r="J463" s="33"/>
      <c r="K463" s="33"/>
      <c r="P463" s="33"/>
      <c r="Q463" s="33"/>
    </row>
    <row r="464" spans="10:17" ht="15.75" customHeight="1" x14ac:dyDescent="0.2">
      <c r="J464" s="33"/>
      <c r="K464" s="33"/>
      <c r="P464" s="33"/>
      <c r="Q464" s="33"/>
    </row>
    <row r="465" spans="10:17" ht="15.75" customHeight="1" x14ac:dyDescent="0.2">
      <c r="J465" s="33"/>
      <c r="K465" s="33"/>
      <c r="P465" s="33"/>
      <c r="Q465" s="33"/>
    </row>
    <row r="466" spans="10:17" ht="15.75" customHeight="1" x14ac:dyDescent="0.2">
      <c r="J466" s="33"/>
      <c r="K466" s="33"/>
      <c r="P466" s="33"/>
      <c r="Q466" s="33"/>
    </row>
    <row r="467" spans="10:17" ht="15.75" customHeight="1" x14ac:dyDescent="0.2">
      <c r="J467" s="33"/>
      <c r="K467" s="33"/>
      <c r="P467" s="33"/>
      <c r="Q467" s="33"/>
    </row>
    <row r="468" spans="10:17" ht="15.75" customHeight="1" x14ac:dyDescent="0.2">
      <c r="J468" s="33"/>
      <c r="K468" s="33"/>
      <c r="P468" s="33"/>
      <c r="Q468" s="33"/>
    </row>
    <row r="469" spans="10:17" ht="15.75" customHeight="1" x14ac:dyDescent="0.2">
      <c r="J469" s="33"/>
      <c r="K469" s="33"/>
      <c r="P469" s="33"/>
      <c r="Q469" s="33"/>
    </row>
    <row r="470" spans="10:17" ht="15.75" customHeight="1" x14ac:dyDescent="0.2">
      <c r="J470" s="33"/>
      <c r="K470" s="33"/>
      <c r="P470" s="33"/>
      <c r="Q470" s="33"/>
    </row>
    <row r="471" spans="10:17" ht="15.75" customHeight="1" x14ac:dyDescent="0.2">
      <c r="J471" s="33"/>
      <c r="K471" s="33"/>
      <c r="P471" s="33"/>
      <c r="Q471" s="33"/>
    </row>
    <row r="472" spans="10:17" ht="15.75" customHeight="1" x14ac:dyDescent="0.2">
      <c r="J472" s="33"/>
      <c r="K472" s="33"/>
      <c r="P472" s="33"/>
      <c r="Q472" s="33"/>
    </row>
    <row r="473" spans="10:17" ht="15.75" customHeight="1" x14ac:dyDescent="0.2">
      <c r="J473" s="33"/>
      <c r="K473" s="33"/>
      <c r="P473" s="33"/>
      <c r="Q473" s="33"/>
    </row>
    <row r="474" spans="10:17" ht="15.75" customHeight="1" x14ac:dyDescent="0.2">
      <c r="J474" s="33"/>
      <c r="K474" s="33"/>
      <c r="P474" s="33"/>
      <c r="Q474" s="33"/>
    </row>
    <row r="475" spans="10:17" ht="15.75" customHeight="1" x14ac:dyDescent="0.2">
      <c r="J475" s="33"/>
      <c r="K475" s="33"/>
      <c r="P475" s="33"/>
      <c r="Q475" s="33"/>
    </row>
    <row r="476" spans="10:17" ht="15.75" customHeight="1" x14ac:dyDescent="0.2">
      <c r="J476" s="33"/>
      <c r="K476" s="33"/>
      <c r="P476" s="33"/>
      <c r="Q476" s="33"/>
    </row>
    <row r="477" spans="10:17" ht="15.75" customHeight="1" x14ac:dyDescent="0.2">
      <c r="J477" s="33"/>
      <c r="K477" s="33"/>
      <c r="P477" s="33"/>
      <c r="Q477" s="33"/>
    </row>
    <row r="478" spans="10:17" ht="15.75" customHeight="1" x14ac:dyDescent="0.2">
      <c r="J478" s="33"/>
      <c r="K478" s="33"/>
      <c r="P478" s="33"/>
      <c r="Q478" s="33"/>
    </row>
    <row r="479" spans="10:17" ht="15.75" customHeight="1" x14ac:dyDescent="0.2">
      <c r="J479" s="33"/>
      <c r="K479" s="33"/>
      <c r="P479" s="33"/>
      <c r="Q479" s="33"/>
    </row>
    <row r="480" spans="10:17" ht="15.75" customHeight="1" x14ac:dyDescent="0.2">
      <c r="J480" s="33"/>
      <c r="K480" s="33"/>
      <c r="P480" s="33"/>
      <c r="Q480" s="33"/>
    </row>
    <row r="481" spans="10:17" ht="15.75" customHeight="1" x14ac:dyDescent="0.2">
      <c r="J481" s="33"/>
      <c r="K481" s="33"/>
      <c r="P481" s="33"/>
      <c r="Q481" s="33"/>
    </row>
    <row r="482" spans="10:17" ht="15.75" customHeight="1" x14ac:dyDescent="0.2">
      <c r="J482" s="33"/>
      <c r="K482" s="33"/>
      <c r="P482" s="33"/>
      <c r="Q482" s="33"/>
    </row>
    <row r="483" spans="10:17" ht="15.75" customHeight="1" x14ac:dyDescent="0.2">
      <c r="J483" s="33"/>
      <c r="K483" s="33"/>
      <c r="P483" s="33"/>
      <c r="Q483" s="33"/>
    </row>
    <row r="484" spans="10:17" ht="15.75" customHeight="1" x14ac:dyDescent="0.2">
      <c r="J484" s="33"/>
      <c r="K484" s="33"/>
      <c r="P484" s="33"/>
      <c r="Q484" s="33"/>
    </row>
    <row r="485" spans="10:17" ht="15.75" customHeight="1" x14ac:dyDescent="0.2">
      <c r="J485" s="33"/>
      <c r="K485" s="33"/>
      <c r="P485" s="33"/>
      <c r="Q485" s="33"/>
    </row>
    <row r="486" spans="10:17" ht="15.75" customHeight="1" x14ac:dyDescent="0.2">
      <c r="J486" s="33"/>
      <c r="K486" s="33"/>
      <c r="P486" s="33"/>
      <c r="Q486" s="33"/>
    </row>
    <row r="487" spans="10:17" ht="15.75" customHeight="1" x14ac:dyDescent="0.2">
      <c r="J487" s="33"/>
      <c r="K487" s="33"/>
      <c r="P487" s="33"/>
      <c r="Q487" s="33"/>
    </row>
    <row r="488" spans="10:17" ht="15.75" customHeight="1" x14ac:dyDescent="0.2">
      <c r="J488" s="33"/>
      <c r="K488" s="33"/>
      <c r="P488" s="33"/>
      <c r="Q488" s="33"/>
    </row>
    <row r="489" spans="10:17" ht="15.75" customHeight="1" x14ac:dyDescent="0.2">
      <c r="J489" s="33"/>
      <c r="K489" s="33"/>
      <c r="P489" s="33"/>
      <c r="Q489" s="33"/>
    </row>
    <row r="490" spans="10:17" ht="15.75" customHeight="1" x14ac:dyDescent="0.2">
      <c r="J490" s="33"/>
      <c r="K490" s="33"/>
      <c r="P490" s="33"/>
      <c r="Q490" s="33"/>
    </row>
    <row r="491" spans="10:17" ht="15.75" customHeight="1" x14ac:dyDescent="0.2">
      <c r="J491" s="33"/>
      <c r="K491" s="33"/>
      <c r="P491" s="33"/>
      <c r="Q491" s="33"/>
    </row>
    <row r="492" spans="10:17" ht="15.75" customHeight="1" x14ac:dyDescent="0.2">
      <c r="J492" s="33"/>
      <c r="K492" s="33"/>
      <c r="P492" s="33"/>
      <c r="Q492" s="33"/>
    </row>
    <row r="493" spans="10:17" ht="15.75" customHeight="1" x14ac:dyDescent="0.2">
      <c r="J493" s="33"/>
      <c r="K493" s="33"/>
      <c r="P493" s="33"/>
      <c r="Q493" s="33"/>
    </row>
    <row r="494" spans="10:17" ht="15.75" customHeight="1" x14ac:dyDescent="0.2">
      <c r="J494" s="33"/>
      <c r="K494" s="33"/>
      <c r="P494" s="33"/>
      <c r="Q494" s="33"/>
    </row>
    <row r="495" spans="10:17" ht="15.75" customHeight="1" x14ac:dyDescent="0.2">
      <c r="J495" s="33"/>
      <c r="K495" s="33"/>
      <c r="P495" s="33"/>
      <c r="Q495" s="33"/>
    </row>
    <row r="496" spans="10:17" ht="15.75" customHeight="1" x14ac:dyDescent="0.2">
      <c r="J496" s="33"/>
      <c r="K496" s="33"/>
      <c r="P496" s="33"/>
      <c r="Q496" s="33"/>
    </row>
    <row r="497" spans="10:17" ht="15.75" customHeight="1" x14ac:dyDescent="0.2">
      <c r="J497" s="33"/>
      <c r="K497" s="33"/>
      <c r="P497" s="33"/>
      <c r="Q497" s="33"/>
    </row>
    <row r="498" spans="10:17" ht="15.75" customHeight="1" x14ac:dyDescent="0.2">
      <c r="J498" s="33"/>
      <c r="K498" s="33"/>
      <c r="P498" s="33"/>
      <c r="Q498" s="33"/>
    </row>
    <row r="499" spans="10:17" ht="15.75" customHeight="1" x14ac:dyDescent="0.2">
      <c r="J499" s="33"/>
      <c r="K499" s="33"/>
      <c r="P499" s="33"/>
      <c r="Q499" s="33"/>
    </row>
    <row r="500" spans="10:17" ht="15.75" customHeight="1" x14ac:dyDescent="0.2">
      <c r="J500" s="33"/>
      <c r="K500" s="33"/>
      <c r="P500" s="33"/>
      <c r="Q500" s="33"/>
    </row>
    <row r="501" spans="10:17" ht="15.75" customHeight="1" x14ac:dyDescent="0.2">
      <c r="J501" s="33"/>
      <c r="K501" s="33"/>
      <c r="P501" s="33"/>
      <c r="Q501" s="33"/>
    </row>
    <row r="502" spans="10:17" ht="15.75" customHeight="1" x14ac:dyDescent="0.2">
      <c r="J502" s="33"/>
      <c r="K502" s="33"/>
      <c r="P502" s="33"/>
      <c r="Q502" s="33"/>
    </row>
    <row r="503" spans="10:17" ht="15.75" customHeight="1" x14ac:dyDescent="0.2">
      <c r="J503" s="33"/>
      <c r="K503" s="33"/>
      <c r="P503" s="33"/>
      <c r="Q503" s="33"/>
    </row>
    <row r="504" spans="10:17" ht="15.75" customHeight="1" x14ac:dyDescent="0.2">
      <c r="J504" s="33"/>
      <c r="K504" s="33"/>
      <c r="P504" s="33"/>
      <c r="Q504" s="33"/>
    </row>
    <row r="505" spans="10:17" ht="15.75" customHeight="1" x14ac:dyDescent="0.2">
      <c r="J505" s="33"/>
      <c r="K505" s="33"/>
      <c r="P505" s="33"/>
      <c r="Q505" s="33"/>
    </row>
    <row r="506" spans="10:17" ht="15.75" customHeight="1" x14ac:dyDescent="0.2">
      <c r="J506" s="33"/>
      <c r="K506" s="33"/>
      <c r="P506" s="33"/>
      <c r="Q506" s="33"/>
    </row>
    <row r="507" spans="10:17" ht="15.75" customHeight="1" x14ac:dyDescent="0.2">
      <c r="J507" s="33"/>
      <c r="K507" s="33"/>
      <c r="P507" s="33"/>
      <c r="Q507" s="33"/>
    </row>
    <row r="508" spans="10:17" ht="15.75" customHeight="1" x14ac:dyDescent="0.2">
      <c r="J508" s="33"/>
      <c r="K508" s="33"/>
      <c r="P508" s="33"/>
      <c r="Q508" s="33"/>
    </row>
    <row r="509" spans="10:17" ht="15.75" customHeight="1" x14ac:dyDescent="0.2">
      <c r="J509" s="33"/>
      <c r="K509" s="33"/>
      <c r="P509" s="33"/>
      <c r="Q509" s="33"/>
    </row>
    <row r="510" spans="10:17" ht="15.75" customHeight="1" x14ac:dyDescent="0.2">
      <c r="J510" s="33"/>
      <c r="K510" s="33"/>
      <c r="P510" s="33"/>
      <c r="Q510" s="33"/>
    </row>
    <row r="511" spans="10:17" ht="15.75" customHeight="1" x14ac:dyDescent="0.2">
      <c r="J511" s="33"/>
      <c r="K511" s="33"/>
      <c r="P511" s="33"/>
      <c r="Q511" s="33"/>
    </row>
    <row r="512" spans="10:17" ht="15.75" customHeight="1" x14ac:dyDescent="0.2">
      <c r="J512" s="33"/>
      <c r="K512" s="33"/>
      <c r="P512" s="33"/>
      <c r="Q512" s="33"/>
    </row>
    <row r="513" spans="10:17" ht="15.75" customHeight="1" x14ac:dyDescent="0.2">
      <c r="J513" s="33"/>
      <c r="K513" s="33"/>
      <c r="P513" s="33"/>
      <c r="Q513" s="33"/>
    </row>
    <row r="514" spans="10:17" ht="15.75" customHeight="1" x14ac:dyDescent="0.2">
      <c r="J514" s="33"/>
      <c r="K514" s="33"/>
      <c r="P514" s="33"/>
      <c r="Q514" s="33"/>
    </row>
    <row r="515" spans="10:17" ht="15.75" customHeight="1" x14ac:dyDescent="0.2">
      <c r="J515" s="33"/>
      <c r="K515" s="33"/>
      <c r="P515" s="33"/>
      <c r="Q515" s="33"/>
    </row>
    <row r="516" spans="10:17" ht="15.75" customHeight="1" x14ac:dyDescent="0.2">
      <c r="J516" s="33"/>
      <c r="K516" s="33"/>
      <c r="P516" s="33"/>
      <c r="Q516" s="33"/>
    </row>
    <row r="517" spans="10:17" ht="15.75" customHeight="1" x14ac:dyDescent="0.2">
      <c r="J517" s="33"/>
      <c r="K517" s="33"/>
      <c r="P517" s="33"/>
      <c r="Q517" s="33"/>
    </row>
    <row r="518" spans="10:17" ht="15.75" customHeight="1" x14ac:dyDescent="0.2">
      <c r="J518" s="33"/>
      <c r="K518" s="33"/>
      <c r="P518" s="33"/>
      <c r="Q518" s="33"/>
    </row>
    <row r="519" spans="10:17" ht="15.75" customHeight="1" x14ac:dyDescent="0.2">
      <c r="J519" s="33"/>
      <c r="K519" s="33"/>
      <c r="P519" s="33"/>
      <c r="Q519" s="33"/>
    </row>
    <row r="520" spans="10:17" ht="15.75" customHeight="1" x14ac:dyDescent="0.2">
      <c r="J520" s="33"/>
      <c r="K520" s="33"/>
      <c r="P520" s="33"/>
      <c r="Q520" s="33"/>
    </row>
    <row r="521" spans="10:17" ht="15.75" customHeight="1" x14ac:dyDescent="0.2">
      <c r="J521" s="33"/>
      <c r="K521" s="33"/>
      <c r="P521" s="33"/>
      <c r="Q521" s="33"/>
    </row>
    <row r="522" spans="10:17" ht="15.75" customHeight="1" x14ac:dyDescent="0.2">
      <c r="J522" s="33"/>
      <c r="K522" s="33"/>
      <c r="P522" s="33"/>
      <c r="Q522" s="33"/>
    </row>
    <row r="523" spans="10:17" ht="15.75" customHeight="1" x14ac:dyDescent="0.2">
      <c r="J523" s="33"/>
      <c r="K523" s="33"/>
      <c r="P523" s="33"/>
      <c r="Q523" s="33"/>
    </row>
    <row r="524" spans="10:17" ht="15.75" customHeight="1" x14ac:dyDescent="0.2">
      <c r="J524" s="33"/>
      <c r="K524" s="33"/>
      <c r="P524" s="33"/>
      <c r="Q524" s="33"/>
    </row>
    <row r="525" spans="10:17" ht="15.75" customHeight="1" x14ac:dyDescent="0.2">
      <c r="J525" s="33"/>
      <c r="K525" s="33"/>
      <c r="P525" s="33"/>
      <c r="Q525" s="33"/>
    </row>
    <row r="526" spans="10:17" ht="15.75" customHeight="1" x14ac:dyDescent="0.2">
      <c r="J526" s="33"/>
      <c r="K526" s="33"/>
      <c r="P526" s="33"/>
      <c r="Q526" s="33"/>
    </row>
    <row r="527" spans="10:17" ht="15.75" customHeight="1" x14ac:dyDescent="0.2">
      <c r="J527" s="33"/>
      <c r="K527" s="33"/>
      <c r="P527" s="33"/>
      <c r="Q527" s="33"/>
    </row>
    <row r="528" spans="10:17" ht="15.75" customHeight="1" x14ac:dyDescent="0.2">
      <c r="J528" s="33"/>
      <c r="K528" s="33"/>
      <c r="P528" s="33"/>
      <c r="Q528" s="33"/>
    </row>
    <row r="529" spans="10:17" ht="15.75" customHeight="1" x14ac:dyDescent="0.2">
      <c r="J529" s="33"/>
      <c r="K529" s="33"/>
      <c r="P529" s="33"/>
      <c r="Q529" s="33"/>
    </row>
    <row r="530" spans="10:17" ht="15.75" customHeight="1" x14ac:dyDescent="0.2">
      <c r="J530" s="33"/>
      <c r="K530" s="33"/>
      <c r="P530" s="33"/>
      <c r="Q530" s="33"/>
    </row>
    <row r="531" spans="10:17" ht="15.75" customHeight="1" x14ac:dyDescent="0.2">
      <c r="J531" s="33"/>
      <c r="K531" s="33"/>
      <c r="P531" s="33"/>
      <c r="Q531" s="33"/>
    </row>
    <row r="532" spans="10:17" ht="15.75" customHeight="1" x14ac:dyDescent="0.2">
      <c r="J532" s="33"/>
      <c r="K532" s="33"/>
      <c r="P532" s="33"/>
      <c r="Q532" s="33"/>
    </row>
    <row r="533" spans="10:17" ht="15.75" customHeight="1" x14ac:dyDescent="0.2">
      <c r="J533" s="33"/>
      <c r="K533" s="33"/>
      <c r="P533" s="33"/>
      <c r="Q533" s="33"/>
    </row>
    <row r="534" spans="10:17" ht="15.75" customHeight="1" x14ac:dyDescent="0.2">
      <c r="J534" s="33"/>
      <c r="K534" s="33"/>
      <c r="P534" s="33"/>
      <c r="Q534" s="33"/>
    </row>
    <row r="535" spans="10:17" ht="15.75" customHeight="1" x14ac:dyDescent="0.2">
      <c r="J535" s="33"/>
      <c r="K535" s="33"/>
      <c r="P535" s="33"/>
      <c r="Q535" s="33"/>
    </row>
    <row r="536" spans="10:17" ht="15.75" customHeight="1" x14ac:dyDescent="0.2">
      <c r="J536" s="33"/>
      <c r="K536" s="33"/>
      <c r="P536" s="33"/>
      <c r="Q536" s="33"/>
    </row>
    <row r="537" spans="10:17" ht="15.75" customHeight="1" x14ac:dyDescent="0.2">
      <c r="J537" s="33"/>
      <c r="K537" s="33"/>
      <c r="P537" s="33"/>
      <c r="Q537" s="33"/>
    </row>
    <row r="538" spans="10:17" ht="15.75" customHeight="1" x14ac:dyDescent="0.2">
      <c r="J538" s="33"/>
      <c r="K538" s="33"/>
      <c r="P538" s="33"/>
      <c r="Q538" s="33"/>
    </row>
    <row r="539" spans="10:17" ht="15.75" customHeight="1" x14ac:dyDescent="0.2">
      <c r="J539" s="33"/>
      <c r="K539" s="33"/>
      <c r="P539" s="33"/>
      <c r="Q539" s="33"/>
    </row>
    <row r="540" spans="10:17" ht="15.75" customHeight="1" x14ac:dyDescent="0.2">
      <c r="J540" s="33"/>
      <c r="K540" s="33"/>
      <c r="P540" s="33"/>
      <c r="Q540" s="33"/>
    </row>
    <row r="541" spans="10:17" ht="15.75" customHeight="1" x14ac:dyDescent="0.2">
      <c r="J541" s="33"/>
      <c r="K541" s="33"/>
      <c r="P541" s="33"/>
      <c r="Q541" s="33"/>
    </row>
    <row r="542" spans="10:17" ht="15.75" customHeight="1" x14ac:dyDescent="0.2">
      <c r="J542" s="33"/>
      <c r="K542" s="33"/>
      <c r="P542" s="33"/>
      <c r="Q542" s="33"/>
    </row>
    <row r="543" spans="10:17" ht="15.75" customHeight="1" x14ac:dyDescent="0.2">
      <c r="J543" s="33"/>
      <c r="K543" s="33"/>
      <c r="P543" s="33"/>
      <c r="Q543" s="33"/>
    </row>
    <row r="544" spans="10:17" ht="15.75" customHeight="1" x14ac:dyDescent="0.2">
      <c r="J544" s="33"/>
      <c r="K544" s="33"/>
      <c r="P544" s="33"/>
      <c r="Q544" s="33"/>
    </row>
    <row r="545" spans="10:17" ht="15.75" customHeight="1" x14ac:dyDescent="0.2">
      <c r="J545" s="33"/>
      <c r="K545" s="33"/>
      <c r="P545" s="33"/>
      <c r="Q545" s="33"/>
    </row>
    <row r="546" spans="10:17" ht="15.75" customHeight="1" x14ac:dyDescent="0.2">
      <c r="J546" s="33"/>
      <c r="K546" s="33"/>
      <c r="P546" s="33"/>
      <c r="Q546" s="33"/>
    </row>
    <row r="547" spans="10:17" ht="15.75" customHeight="1" x14ac:dyDescent="0.2">
      <c r="J547" s="33"/>
      <c r="K547" s="33"/>
      <c r="P547" s="33"/>
      <c r="Q547" s="33"/>
    </row>
    <row r="548" spans="10:17" ht="15.75" customHeight="1" x14ac:dyDescent="0.2">
      <c r="J548" s="33"/>
      <c r="K548" s="33"/>
      <c r="P548" s="33"/>
      <c r="Q548" s="33"/>
    </row>
    <row r="549" spans="10:17" ht="15.75" customHeight="1" x14ac:dyDescent="0.2">
      <c r="J549" s="33"/>
      <c r="K549" s="33"/>
      <c r="P549" s="33"/>
      <c r="Q549" s="33"/>
    </row>
    <row r="550" spans="10:17" ht="15.75" customHeight="1" x14ac:dyDescent="0.2">
      <c r="J550" s="33"/>
      <c r="K550" s="33"/>
      <c r="P550" s="33"/>
      <c r="Q550" s="33"/>
    </row>
    <row r="551" spans="10:17" ht="15.75" customHeight="1" x14ac:dyDescent="0.2">
      <c r="J551" s="33"/>
      <c r="K551" s="33"/>
      <c r="P551" s="33"/>
      <c r="Q551" s="33"/>
    </row>
    <row r="552" spans="10:17" ht="15.75" customHeight="1" x14ac:dyDescent="0.2">
      <c r="J552" s="33"/>
      <c r="K552" s="33"/>
      <c r="P552" s="33"/>
      <c r="Q552" s="33"/>
    </row>
    <row r="553" spans="10:17" ht="15.75" customHeight="1" x14ac:dyDescent="0.2">
      <c r="J553" s="33"/>
      <c r="K553" s="33"/>
      <c r="P553" s="33"/>
      <c r="Q553" s="33"/>
    </row>
    <row r="554" spans="10:17" ht="15.75" customHeight="1" x14ac:dyDescent="0.2">
      <c r="J554" s="33"/>
      <c r="K554" s="33"/>
      <c r="P554" s="33"/>
      <c r="Q554" s="33"/>
    </row>
    <row r="555" spans="10:17" ht="15.75" customHeight="1" x14ac:dyDescent="0.2">
      <c r="J555" s="33"/>
      <c r="K555" s="33"/>
      <c r="P555" s="33"/>
      <c r="Q555" s="33"/>
    </row>
    <row r="556" spans="10:17" ht="15.75" customHeight="1" x14ac:dyDescent="0.2">
      <c r="J556" s="33"/>
      <c r="K556" s="33"/>
      <c r="P556" s="33"/>
      <c r="Q556" s="33"/>
    </row>
    <row r="557" spans="10:17" ht="15.75" customHeight="1" x14ac:dyDescent="0.2">
      <c r="J557" s="33"/>
      <c r="K557" s="33"/>
      <c r="P557" s="33"/>
      <c r="Q557" s="33"/>
    </row>
    <row r="558" spans="10:17" ht="15.75" customHeight="1" x14ac:dyDescent="0.2">
      <c r="J558" s="33"/>
      <c r="K558" s="33"/>
      <c r="P558" s="33"/>
      <c r="Q558" s="33"/>
    </row>
    <row r="559" spans="10:17" ht="15.75" customHeight="1" x14ac:dyDescent="0.2">
      <c r="J559" s="33"/>
      <c r="K559" s="33"/>
      <c r="P559" s="33"/>
      <c r="Q559" s="33"/>
    </row>
    <row r="560" spans="10:17" ht="15.75" customHeight="1" x14ac:dyDescent="0.2">
      <c r="J560" s="33"/>
      <c r="K560" s="33"/>
      <c r="P560" s="33"/>
      <c r="Q560" s="33"/>
    </row>
    <row r="561" spans="10:17" ht="15.75" customHeight="1" x14ac:dyDescent="0.2">
      <c r="J561" s="33"/>
      <c r="K561" s="33"/>
      <c r="P561" s="33"/>
      <c r="Q561" s="33"/>
    </row>
    <row r="562" spans="10:17" ht="15.75" customHeight="1" x14ac:dyDescent="0.2">
      <c r="J562" s="33"/>
      <c r="K562" s="33"/>
      <c r="P562" s="33"/>
      <c r="Q562" s="33"/>
    </row>
    <row r="563" spans="10:17" ht="15.75" customHeight="1" x14ac:dyDescent="0.2">
      <c r="J563" s="33"/>
      <c r="K563" s="33"/>
      <c r="P563" s="33"/>
      <c r="Q563" s="33"/>
    </row>
    <row r="564" spans="10:17" ht="15.75" customHeight="1" x14ac:dyDescent="0.2">
      <c r="J564" s="33"/>
      <c r="K564" s="33"/>
      <c r="P564" s="33"/>
      <c r="Q564" s="33"/>
    </row>
    <row r="565" spans="10:17" ht="15.75" customHeight="1" x14ac:dyDescent="0.2">
      <c r="J565" s="33"/>
      <c r="K565" s="33"/>
      <c r="P565" s="33"/>
      <c r="Q565" s="33"/>
    </row>
    <row r="566" spans="10:17" ht="15.75" customHeight="1" x14ac:dyDescent="0.2">
      <c r="J566" s="33"/>
      <c r="K566" s="33"/>
      <c r="P566" s="33"/>
      <c r="Q566" s="33"/>
    </row>
    <row r="567" spans="10:17" ht="15.75" customHeight="1" x14ac:dyDescent="0.2">
      <c r="J567" s="33"/>
      <c r="K567" s="33"/>
      <c r="P567" s="33"/>
      <c r="Q567" s="33"/>
    </row>
    <row r="568" spans="10:17" ht="15.75" customHeight="1" x14ac:dyDescent="0.2">
      <c r="J568" s="33"/>
      <c r="K568" s="33"/>
      <c r="P568" s="33"/>
      <c r="Q568" s="33"/>
    </row>
    <row r="569" spans="10:17" ht="15.75" customHeight="1" x14ac:dyDescent="0.2">
      <c r="J569" s="33"/>
      <c r="K569" s="33"/>
      <c r="P569" s="33"/>
      <c r="Q569" s="33"/>
    </row>
    <row r="570" spans="10:17" ht="15.75" customHeight="1" x14ac:dyDescent="0.2">
      <c r="J570" s="33"/>
      <c r="K570" s="33"/>
      <c r="P570" s="33"/>
      <c r="Q570" s="33"/>
    </row>
    <row r="571" spans="10:17" ht="15.75" customHeight="1" x14ac:dyDescent="0.2">
      <c r="J571" s="33"/>
      <c r="K571" s="33"/>
      <c r="P571" s="33"/>
      <c r="Q571" s="33"/>
    </row>
    <row r="572" spans="10:17" ht="15.75" customHeight="1" x14ac:dyDescent="0.2">
      <c r="J572" s="33"/>
      <c r="K572" s="33"/>
      <c r="P572" s="33"/>
      <c r="Q572" s="33"/>
    </row>
    <row r="573" spans="10:17" ht="15.75" customHeight="1" x14ac:dyDescent="0.2">
      <c r="J573" s="33"/>
      <c r="K573" s="33"/>
      <c r="P573" s="33"/>
      <c r="Q573" s="33"/>
    </row>
    <row r="574" spans="10:17" ht="15.75" customHeight="1" x14ac:dyDescent="0.2">
      <c r="J574" s="33"/>
      <c r="K574" s="33"/>
      <c r="P574" s="33"/>
      <c r="Q574" s="33"/>
    </row>
    <row r="575" spans="10:17" ht="15.75" customHeight="1" x14ac:dyDescent="0.2">
      <c r="J575" s="33"/>
      <c r="K575" s="33"/>
      <c r="P575" s="33"/>
      <c r="Q575" s="33"/>
    </row>
    <row r="576" spans="10:17" ht="15.75" customHeight="1" x14ac:dyDescent="0.2">
      <c r="J576" s="33"/>
      <c r="K576" s="33"/>
      <c r="P576" s="33"/>
      <c r="Q576" s="33"/>
    </row>
    <row r="577" spans="10:17" ht="15.75" customHeight="1" x14ac:dyDescent="0.2">
      <c r="J577" s="33"/>
      <c r="K577" s="33"/>
      <c r="P577" s="33"/>
      <c r="Q577" s="33"/>
    </row>
    <row r="578" spans="10:17" ht="15.75" customHeight="1" x14ac:dyDescent="0.2">
      <c r="J578" s="33"/>
      <c r="K578" s="33"/>
      <c r="P578" s="33"/>
      <c r="Q578" s="33"/>
    </row>
    <row r="579" spans="10:17" ht="15.75" customHeight="1" x14ac:dyDescent="0.2">
      <c r="J579" s="33"/>
      <c r="K579" s="33"/>
      <c r="P579" s="33"/>
      <c r="Q579" s="33"/>
    </row>
    <row r="580" spans="10:17" ht="15.75" customHeight="1" x14ac:dyDescent="0.2">
      <c r="J580" s="33"/>
      <c r="K580" s="33"/>
      <c r="P580" s="33"/>
      <c r="Q580" s="33"/>
    </row>
    <row r="581" spans="10:17" ht="15.75" customHeight="1" x14ac:dyDescent="0.2">
      <c r="J581" s="33"/>
      <c r="K581" s="33"/>
      <c r="P581" s="33"/>
      <c r="Q581" s="33"/>
    </row>
    <row r="582" spans="10:17" ht="15.75" customHeight="1" x14ac:dyDescent="0.2">
      <c r="J582" s="33"/>
      <c r="K582" s="33"/>
      <c r="P582" s="33"/>
      <c r="Q582" s="33"/>
    </row>
    <row r="583" spans="10:17" ht="15.75" customHeight="1" x14ac:dyDescent="0.2">
      <c r="J583" s="33"/>
      <c r="K583" s="33"/>
      <c r="P583" s="33"/>
      <c r="Q583" s="33"/>
    </row>
    <row r="584" spans="10:17" ht="15.75" customHeight="1" x14ac:dyDescent="0.2">
      <c r="J584" s="33"/>
      <c r="K584" s="33"/>
      <c r="P584" s="33"/>
      <c r="Q584" s="33"/>
    </row>
    <row r="585" spans="10:17" ht="15.75" customHeight="1" x14ac:dyDescent="0.2">
      <c r="J585" s="33"/>
      <c r="K585" s="33"/>
      <c r="P585" s="33"/>
      <c r="Q585" s="33"/>
    </row>
    <row r="586" spans="10:17" ht="15.75" customHeight="1" x14ac:dyDescent="0.2">
      <c r="J586" s="33"/>
      <c r="K586" s="33"/>
      <c r="P586" s="33"/>
      <c r="Q586" s="33"/>
    </row>
    <row r="587" spans="10:17" ht="15.75" customHeight="1" x14ac:dyDescent="0.2">
      <c r="J587" s="33"/>
      <c r="K587" s="33"/>
      <c r="P587" s="33"/>
      <c r="Q587" s="33"/>
    </row>
    <row r="588" spans="10:17" ht="15.75" customHeight="1" x14ac:dyDescent="0.2">
      <c r="J588" s="33"/>
      <c r="K588" s="33"/>
      <c r="P588" s="33"/>
      <c r="Q588" s="33"/>
    </row>
    <row r="589" spans="10:17" ht="15.75" customHeight="1" x14ac:dyDescent="0.2">
      <c r="J589" s="33"/>
      <c r="K589" s="33"/>
      <c r="P589" s="33"/>
      <c r="Q589" s="33"/>
    </row>
    <row r="590" spans="10:17" ht="15.75" customHeight="1" x14ac:dyDescent="0.2">
      <c r="J590" s="33"/>
      <c r="K590" s="33"/>
      <c r="P590" s="33"/>
      <c r="Q590" s="33"/>
    </row>
    <row r="591" spans="10:17" ht="15.75" customHeight="1" x14ac:dyDescent="0.2">
      <c r="J591" s="33"/>
      <c r="K591" s="33"/>
      <c r="P591" s="33"/>
      <c r="Q591" s="33"/>
    </row>
    <row r="592" spans="10:17" ht="15.75" customHeight="1" x14ac:dyDescent="0.2">
      <c r="J592" s="33"/>
      <c r="K592" s="33"/>
      <c r="P592" s="33"/>
      <c r="Q592" s="33"/>
    </row>
    <row r="593" spans="10:17" ht="15.75" customHeight="1" x14ac:dyDescent="0.2">
      <c r="J593" s="33"/>
      <c r="K593" s="33"/>
      <c r="P593" s="33"/>
      <c r="Q593" s="33"/>
    </row>
    <row r="594" spans="10:17" ht="15.75" customHeight="1" x14ac:dyDescent="0.2">
      <c r="J594" s="33"/>
      <c r="K594" s="33"/>
      <c r="P594" s="33"/>
      <c r="Q594" s="33"/>
    </row>
    <row r="595" spans="10:17" ht="15.75" customHeight="1" x14ac:dyDescent="0.2">
      <c r="J595" s="33"/>
      <c r="K595" s="33"/>
      <c r="P595" s="33"/>
      <c r="Q595" s="33"/>
    </row>
    <row r="596" spans="10:17" ht="15.75" customHeight="1" x14ac:dyDescent="0.2">
      <c r="J596" s="33"/>
      <c r="K596" s="33"/>
      <c r="P596" s="33"/>
      <c r="Q596" s="33"/>
    </row>
    <row r="597" spans="10:17" ht="15.75" customHeight="1" x14ac:dyDescent="0.2">
      <c r="J597" s="33"/>
      <c r="K597" s="33"/>
      <c r="P597" s="33"/>
      <c r="Q597" s="33"/>
    </row>
    <row r="598" spans="10:17" ht="15.75" customHeight="1" x14ac:dyDescent="0.2">
      <c r="J598" s="33"/>
      <c r="K598" s="33"/>
      <c r="P598" s="33"/>
      <c r="Q598" s="33"/>
    </row>
    <row r="599" spans="10:17" ht="15.75" customHeight="1" x14ac:dyDescent="0.2">
      <c r="J599" s="33"/>
      <c r="K599" s="33"/>
      <c r="P599" s="33"/>
      <c r="Q599" s="33"/>
    </row>
    <row r="600" spans="10:17" ht="15.75" customHeight="1" x14ac:dyDescent="0.2">
      <c r="J600" s="33"/>
      <c r="K600" s="33"/>
      <c r="P600" s="33"/>
      <c r="Q600" s="33"/>
    </row>
    <row r="601" spans="10:17" ht="15.75" customHeight="1" x14ac:dyDescent="0.2">
      <c r="J601" s="33"/>
      <c r="K601" s="33"/>
      <c r="P601" s="33"/>
      <c r="Q601" s="33"/>
    </row>
    <row r="602" spans="10:17" ht="15.75" customHeight="1" x14ac:dyDescent="0.2">
      <c r="J602" s="33"/>
      <c r="K602" s="33"/>
      <c r="P602" s="33"/>
      <c r="Q602" s="33"/>
    </row>
    <row r="603" spans="10:17" ht="15.75" customHeight="1" x14ac:dyDescent="0.2">
      <c r="J603" s="33"/>
      <c r="K603" s="33"/>
      <c r="P603" s="33"/>
      <c r="Q603" s="33"/>
    </row>
    <row r="604" spans="10:17" ht="15.75" customHeight="1" x14ac:dyDescent="0.2">
      <c r="J604" s="33"/>
      <c r="K604" s="33"/>
      <c r="P604" s="33"/>
      <c r="Q604" s="33"/>
    </row>
    <row r="605" spans="10:17" ht="15.75" customHeight="1" x14ac:dyDescent="0.2">
      <c r="J605" s="33"/>
      <c r="K605" s="33"/>
      <c r="P605" s="33"/>
      <c r="Q605" s="33"/>
    </row>
    <row r="606" spans="10:17" ht="15.75" customHeight="1" x14ac:dyDescent="0.2">
      <c r="J606" s="33"/>
      <c r="K606" s="33"/>
      <c r="P606" s="33"/>
      <c r="Q606" s="33"/>
    </row>
    <row r="607" spans="10:17" ht="15.75" customHeight="1" x14ac:dyDescent="0.2">
      <c r="J607" s="33"/>
      <c r="K607" s="33"/>
      <c r="P607" s="33"/>
      <c r="Q607" s="33"/>
    </row>
    <row r="608" spans="10:17" ht="15.75" customHeight="1" x14ac:dyDescent="0.2">
      <c r="J608" s="33"/>
      <c r="K608" s="33"/>
      <c r="P608" s="33"/>
      <c r="Q608" s="33"/>
    </row>
    <row r="609" spans="10:17" ht="15.75" customHeight="1" x14ac:dyDescent="0.2">
      <c r="J609" s="33"/>
      <c r="K609" s="33"/>
      <c r="P609" s="33"/>
      <c r="Q609" s="33"/>
    </row>
    <row r="610" spans="10:17" ht="15.75" customHeight="1" x14ac:dyDescent="0.2">
      <c r="J610" s="33"/>
      <c r="K610" s="33"/>
      <c r="P610" s="33"/>
      <c r="Q610" s="33"/>
    </row>
    <row r="611" spans="10:17" ht="15.75" customHeight="1" x14ac:dyDescent="0.2">
      <c r="J611" s="33"/>
      <c r="K611" s="33"/>
      <c r="P611" s="33"/>
      <c r="Q611" s="33"/>
    </row>
    <row r="612" spans="10:17" ht="15.75" customHeight="1" x14ac:dyDescent="0.2">
      <c r="J612" s="33"/>
      <c r="K612" s="33"/>
      <c r="P612" s="33"/>
      <c r="Q612" s="33"/>
    </row>
    <row r="613" spans="10:17" ht="15.75" customHeight="1" x14ac:dyDescent="0.2">
      <c r="J613" s="33"/>
      <c r="K613" s="33"/>
      <c r="P613" s="33"/>
      <c r="Q613" s="33"/>
    </row>
    <row r="614" spans="10:17" ht="15.75" customHeight="1" x14ac:dyDescent="0.2">
      <c r="J614" s="33"/>
      <c r="K614" s="33"/>
      <c r="P614" s="33"/>
      <c r="Q614" s="33"/>
    </row>
    <row r="615" spans="10:17" ht="15.75" customHeight="1" x14ac:dyDescent="0.2">
      <c r="J615" s="33"/>
      <c r="K615" s="33"/>
      <c r="P615" s="33"/>
      <c r="Q615" s="33"/>
    </row>
    <row r="616" spans="10:17" ht="15.75" customHeight="1" x14ac:dyDescent="0.2">
      <c r="J616" s="33"/>
      <c r="K616" s="33"/>
      <c r="P616" s="33"/>
      <c r="Q616" s="33"/>
    </row>
    <row r="617" spans="10:17" ht="15.75" customHeight="1" x14ac:dyDescent="0.2">
      <c r="J617" s="33"/>
      <c r="K617" s="33"/>
      <c r="P617" s="33"/>
      <c r="Q617" s="33"/>
    </row>
    <row r="618" spans="10:17" ht="15.75" customHeight="1" x14ac:dyDescent="0.2">
      <c r="J618" s="33"/>
      <c r="K618" s="33"/>
      <c r="P618" s="33"/>
      <c r="Q618" s="33"/>
    </row>
    <row r="619" spans="10:17" ht="15.75" customHeight="1" x14ac:dyDescent="0.2">
      <c r="J619" s="33"/>
      <c r="K619" s="33"/>
      <c r="P619" s="33"/>
      <c r="Q619" s="33"/>
    </row>
    <row r="620" spans="10:17" ht="15.75" customHeight="1" x14ac:dyDescent="0.2">
      <c r="J620" s="33"/>
      <c r="K620" s="33"/>
      <c r="P620" s="33"/>
      <c r="Q620" s="33"/>
    </row>
    <row r="621" spans="10:17" ht="15.75" customHeight="1" x14ac:dyDescent="0.2">
      <c r="J621" s="33"/>
      <c r="K621" s="33"/>
      <c r="P621" s="33"/>
      <c r="Q621" s="33"/>
    </row>
    <row r="622" spans="10:17" ht="15.75" customHeight="1" x14ac:dyDescent="0.2">
      <c r="J622" s="33"/>
      <c r="K622" s="33"/>
      <c r="P622" s="33"/>
      <c r="Q622" s="33"/>
    </row>
    <row r="623" spans="10:17" ht="15.75" customHeight="1" x14ac:dyDescent="0.2">
      <c r="J623" s="33"/>
      <c r="K623" s="33"/>
      <c r="P623" s="33"/>
      <c r="Q623" s="33"/>
    </row>
    <row r="624" spans="10:17" ht="15.75" customHeight="1" x14ac:dyDescent="0.2">
      <c r="J624" s="33"/>
      <c r="K624" s="33"/>
      <c r="P624" s="33"/>
      <c r="Q624" s="33"/>
    </row>
    <row r="625" spans="10:17" ht="15.75" customHeight="1" x14ac:dyDescent="0.2">
      <c r="J625" s="33"/>
      <c r="K625" s="33"/>
      <c r="P625" s="33"/>
      <c r="Q625" s="33"/>
    </row>
    <row r="626" spans="10:17" ht="15.75" customHeight="1" x14ac:dyDescent="0.2">
      <c r="J626" s="33"/>
      <c r="K626" s="33"/>
      <c r="P626" s="33"/>
      <c r="Q626" s="33"/>
    </row>
    <row r="627" spans="10:17" ht="15.75" customHeight="1" x14ac:dyDescent="0.2">
      <c r="J627" s="33"/>
      <c r="K627" s="33"/>
      <c r="P627" s="33"/>
      <c r="Q627" s="33"/>
    </row>
    <row r="628" spans="10:17" ht="15.75" customHeight="1" x14ac:dyDescent="0.2">
      <c r="J628" s="33"/>
      <c r="K628" s="33"/>
      <c r="P628" s="33"/>
      <c r="Q628" s="33"/>
    </row>
    <row r="629" spans="10:17" ht="15.75" customHeight="1" x14ac:dyDescent="0.2">
      <c r="J629" s="33"/>
      <c r="K629" s="33"/>
      <c r="P629" s="33"/>
      <c r="Q629" s="33"/>
    </row>
    <row r="630" spans="10:17" ht="15.75" customHeight="1" x14ac:dyDescent="0.2">
      <c r="J630" s="33"/>
      <c r="K630" s="33"/>
      <c r="P630" s="33"/>
      <c r="Q630" s="33"/>
    </row>
    <row r="631" spans="10:17" ht="15.75" customHeight="1" x14ac:dyDescent="0.2">
      <c r="J631" s="33"/>
      <c r="K631" s="33"/>
      <c r="P631" s="33"/>
      <c r="Q631" s="33"/>
    </row>
    <row r="632" spans="10:17" ht="15.75" customHeight="1" x14ac:dyDescent="0.2">
      <c r="J632" s="33"/>
      <c r="K632" s="33"/>
      <c r="P632" s="33"/>
      <c r="Q632" s="33"/>
    </row>
    <row r="633" spans="10:17" ht="15.75" customHeight="1" x14ac:dyDescent="0.2">
      <c r="J633" s="33"/>
      <c r="K633" s="33"/>
      <c r="P633" s="33"/>
      <c r="Q633" s="33"/>
    </row>
    <row r="634" spans="10:17" ht="15.75" customHeight="1" x14ac:dyDescent="0.2">
      <c r="J634" s="33"/>
      <c r="K634" s="33"/>
      <c r="P634" s="33"/>
      <c r="Q634" s="33"/>
    </row>
    <row r="635" spans="10:17" ht="15.75" customHeight="1" x14ac:dyDescent="0.2">
      <c r="J635" s="33"/>
      <c r="K635" s="33"/>
      <c r="P635" s="33"/>
      <c r="Q635" s="33"/>
    </row>
    <row r="636" spans="10:17" ht="15.75" customHeight="1" x14ac:dyDescent="0.2">
      <c r="J636" s="33"/>
      <c r="K636" s="33"/>
      <c r="P636" s="33"/>
      <c r="Q636" s="33"/>
    </row>
    <row r="637" spans="10:17" ht="15.75" customHeight="1" x14ac:dyDescent="0.2">
      <c r="J637" s="33"/>
      <c r="K637" s="33"/>
      <c r="P637" s="33"/>
      <c r="Q637" s="33"/>
    </row>
    <row r="638" spans="10:17" ht="15.75" customHeight="1" x14ac:dyDescent="0.2">
      <c r="J638" s="33"/>
      <c r="K638" s="33"/>
      <c r="P638" s="33"/>
      <c r="Q638" s="33"/>
    </row>
    <row r="639" spans="10:17" ht="15.75" customHeight="1" x14ac:dyDescent="0.2">
      <c r="J639" s="33"/>
      <c r="K639" s="33"/>
      <c r="P639" s="33"/>
      <c r="Q639" s="33"/>
    </row>
    <row r="640" spans="10:17" ht="15.75" customHeight="1" x14ac:dyDescent="0.2">
      <c r="J640" s="33"/>
      <c r="K640" s="33"/>
      <c r="P640" s="33"/>
      <c r="Q640" s="33"/>
    </row>
    <row r="641" spans="10:17" ht="15.75" customHeight="1" x14ac:dyDescent="0.2">
      <c r="J641" s="33"/>
      <c r="K641" s="33"/>
      <c r="P641" s="33"/>
      <c r="Q641" s="33"/>
    </row>
    <row r="642" spans="10:17" ht="15.75" customHeight="1" x14ac:dyDescent="0.2">
      <c r="J642" s="33"/>
      <c r="K642" s="33"/>
      <c r="P642" s="33"/>
      <c r="Q642" s="33"/>
    </row>
    <row r="643" spans="10:17" ht="15.75" customHeight="1" x14ac:dyDescent="0.2">
      <c r="J643" s="33"/>
      <c r="K643" s="33"/>
      <c r="P643" s="33"/>
      <c r="Q643" s="33"/>
    </row>
    <row r="644" spans="10:17" ht="15.75" customHeight="1" x14ac:dyDescent="0.2">
      <c r="J644" s="33"/>
      <c r="K644" s="33"/>
      <c r="P644" s="33"/>
      <c r="Q644" s="33"/>
    </row>
    <row r="645" spans="10:17" ht="15.75" customHeight="1" x14ac:dyDescent="0.2">
      <c r="J645" s="33"/>
      <c r="K645" s="33"/>
      <c r="P645" s="33"/>
      <c r="Q645" s="33"/>
    </row>
    <row r="646" spans="10:17" ht="15.75" customHeight="1" x14ac:dyDescent="0.2">
      <c r="J646" s="33"/>
      <c r="K646" s="33"/>
      <c r="P646" s="33"/>
      <c r="Q646" s="33"/>
    </row>
    <row r="647" spans="10:17" ht="15.75" customHeight="1" x14ac:dyDescent="0.2">
      <c r="J647" s="33"/>
      <c r="K647" s="33"/>
      <c r="P647" s="33"/>
      <c r="Q647" s="33"/>
    </row>
    <row r="648" spans="10:17" ht="15.75" customHeight="1" x14ac:dyDescent="0.2">
      <c r="J648" s="33"/>
      <c r="K648" s="33"/>
      <c r="P648" s="33"/>
      <c r="Q648" s="33"/>
    </row>
    <row r="649" spans="10:17" ht="15.75" customHeight="1" x14ac:dyDescent="0.2">
      <c r="J649" s="33"/>
      <c r="K649" s="33"/>
      <c r="P649" s="33"/>
      <c r="Q649" s="33"/>
    </row>
    <row r="650" spans="10:17" ht="15.75" customHeight="1" x14ac:dyDescent="0.2">
      <c r="J650" s="33"/>
      <c r="K650" s="33"/>
      <c r="P650" s="33"/>
      <c r="Q650" s="33"/>
    </row>
    <row r="651" spans="10:17" ht="15.75" customHeight="1" x14ac:dyDescent="0.2">
      <c r="J651" s="33"/>
      <c r="K651" s="33"/>
      <c r="P651" s="33"/>
      <c r="Q651" s="33"/>
    </row>
    <row r="652" spans="10:17" ht="15.75" customHeight="1" x14ac:dyDescent="0.2">
      <c r="J652" s="33"/>
      <c r="K652" s="33"/>
      <c r="P652" s="33"/>
      <c r="Q652" s="33"/>
    </row>
    <row r="653" spans="10:17" ht="15.75" customHeight="1" x14ac:dyDescent="0.2">
      <c r="J653" s="33"/>
      <c r="K653" s="33"/>
      <c r="P653" s="33"/>
      <c r="Q653" s="33"/>
    </row>
    <row r="654" spans="10:17" ht="15.75" customHeight="1" x14ac:dyDescent="0.2">
      <c r="J654" s="33"/>
      <c r="K654" s="33"/>
      <c r="P654" s="33"/>
      <c r="Q654" s="33"/>
    </row>
    <row r="655" spans="10:17" ht="15.75" customHeight="1" x14ac:dyDescent="0.2">
      <c r="J655" s="33"/>
      <c r="K655" s="33"/>
      <c r="P655" s="33"/>
      <c r="Q655" s="33"/>
    </row>
    <row r="656" spans="10:17" ht="15.75" customHeight="1" x14ac:dyDescent="0.2">
      <c r="J656" s="33"/>
      <c r="K656" s="33"/>
      <c r="P656" s="33"/>
      <c r="Q656" s="33"/>
    </row>
    <row r="657" spans="10:17" ht="15.75" customHeight="1" x14ac:dyDescent="0.2">
      <c r="J657" s="33"/>
      <c r="K657" s="33"/>
      <c r="P657" s="33"/>
      <c r="Q657" s="33"/>
    </row>
    <row r="658" spans="10:17" ht="15.75" customHeight="1" x14ac:dyDescent="0.2">
      <c r="J658" s="33"/>
      <c r="K658" s="33"/>
      <c r="P658" s="33"/>
      <c r="Q658" s="33"/>
    </row>
    <row r="659" spans="10:17" ht="15.75" customHeight="1" x14ac:dyDescent="0.2">
      <c r="J659" s="33"/>
      <c r="K659" s="33"/>
      <c r="P659" s="33"/>
      <c r="Q659" s="33"/>
    </row>
    <row r="660" spans="10:17" ht="15.75" customHeight="1" x14ac:dyDescent="0.2">
      <c r="J660" s="33"/>
      <c r="K660" s="33"/>
      <c r="P660" s="33"/>
      <c r="Q660" s="33"/>
    </row>
    <row r="661" spans="10:17" ht="15.75" customHeight="1" x14ac:dyDescent="0.2">
      <c r="J661" s="33"/>
      <c r="K661" s="33"/>
      <c r="P661" s="33"/>
      <c r="Q661" s="33"/>
    </row>
    <row r="662" spans="10:17" ht="15.75" customHeight="1" x14ac:dyDescent="0.2">
      <c r="J662" s="33"/>
      <c r="K662" s="33"/>
      <c r="P662" s="33"/>
      <c r="Q662" s="33"/>
    </row>
    <row r="663" spans="10:17" ht="15.75" customHeight="1" x14ac:dyDescent="0.2">
      <c r="J663" s="33"/>
      <c r="K663" s="33"/>
      <c r="P663" s="33"/>
      <c r="Q663" s="33"/>
    </row>
    <row r="664" spans="10:17" ht="15.75" customHeight="1" x14ac:dyDescent="0.2">
      <c r="J664" s="33"/>
      <c r="K664" s="33"/>
      <c r="P664" s="33"/>
      <c r="Q664" s="33"/>
    </row>
    <row r="665" spans="10:17" ht="15.75" customHeight="1" x14ac:dyDescent="0.2">
      <c r="J665" s="33"/>
      <c r="K665" s="33"/>
      <c r="P665" s="33"/>
      <c r="Q665" s="33"/>
    </row>
    <row r="666" spans="10:17" ht="15.75" customHeight="1" x14ac:dyDescent="0.2">
      <c r="J666" s="33"/>
      <c r="K666" s="33"/>
      <c r="P666" s="33"/>
      <c r="Q666" s="33"/>
    </row>
    <row r="667" spans="10:17" ht="15.75" customHeight="1" x14ac:dyDescent="0.2">
      <c r="J667" s="33"/>
      <c r="K667" s="33"/>
      <c r="P667" s="33"/>
      <c r="Q667" s="33"/>
    </row>
    <row r="668" spans="10:17" ht="15.75" customHeight="1" x14ac:dyDescent="0.2">
      <c r="J668" s="33"/>
      <c r="K668" s="33"/>
      <c r="P668" s="33"/>
      <c r="Q668" s="33"/>
    </row>
    <row r="669" spans="10:17" ht="15.75" customHeight="1" x14ac:dyDescent="0.2">
      <c r="J669" s="33"/>
      <c r="K669" s="33"/>
      <c r="P669" s="33"/>
      <c r="Q669" s="33"/>
    </row>
    <row r="670" spans="10:17" ht="15.75" customHeight="1" x14ac:dyDescent="0.2">
      <c r="J670" s="33"/>
      <c r="K670" s="33"/>
      <c r="P670" s="33"/>
      <c r="Q670" s="33"/>
    </row>
    <row r="671" spans="10:17" ht="15.75" customHeight="1" x14ac:dyDescent="0.2">
      <c r="J671" s="33"/>
      <c r="K671" s="33"/>
      <c r="P671" s="33"/>
      <c r="Q671" s="33"/>
    </row>
    <row r="672" spans="10:17" ht="15.75" customHeight="1" x14ac:dyDescent="0.2">
      <c r="J672" s="33"/>
      <c r="K672" s="33"/>
      <c r="P672" s="33"/>
      <c r="Q672" s="33"/>
    </row>
    <row r="673" spans="10:17" ht="15.75" customHeight="1" x14ac:dyDescent="0.2">
      <c r="J673" s="33"/>
      <c r="K673" s="33"/>
      <c r="P673" s="33"/>
      <c r="Q673" s="33"/>
    </row>
    <row r="674" spans="10:17" ht="15.75" customHeight="1" x14ac:dyDescent="0.2">
      <c r="J674" s="33"/>
      <c r="K674" s="33"/>
      <c r="P674" s="33"/>
      <c r="Q674" s="33"/>
    </row>
    <row r="675" spans="10:17" ht="15.75" customHeight="1" x14ac:dyDescent="0.2">
      <c r="J675" s="33"/>
      <c r="K675" s="33"/>
      <c r="P675" s="33"/>
      <c r="Q675" s="33"/>
    </row>
    <row r="676" spans="10:17" ht="15.75" customHeight="1" x14ac:dyDescent="0.2">
      <c r="J676" s="33"/>
      <c r="K676" s="33"/>
      <c r="P676" s="33"/>
      <c r="Q676" s="33"/>
    </row>
    <row r="677" spans="10:17" ht="15.75" customHeight="1" x14ac:dyDescent="0.2">
      <c r="J677" s="33"/>
      <c r="K677" s="33"/>
      <c r="P677" s="33"/>
      <c r="Q677" s="33"/>
    </row>
    <row r="678" spans="10:17" ht="15.75" customHeight="1" x14ac:dyDescent="0.2">
      <c r="J678" s="33"/>
      <c r="K678" s="33"/>
      <c r="P678" s="33"/>
      <c r="Q678" s="33"/>
    </row>
    <row r="679" spans="10:17" ht="15.75" customHeight="1" x14ac:dyDescent="0.2">
      <c r="J679" s="33"/>
      <c r="K679" s="33"/>
      <c r="P679" s="33"/>
      <c r="Q679" s="33"/>
    </row>
    <row r="680" spans="10:17" ht="15.75" customHeight="1" x14ac:dyDescent="0.2">
      <c r="J680" s="33"/>
      <c r="K680" s="33"/>
      <c r="P680" s="33"/>
      <c r="Q680" s="33"/>
    </row>
    <row r="681" spans="10:17" ht="15.75" customHeight="1" x14ac:dyDescent="0.2">
      <c r="J681" s="33"/>
      <c r="K681" s="33"/>
      <c r="P681" s="33"/>
      <c r="Q681" s="33"/>
    </row>
    <row r="682" spans="10:17" ht="15.75" customHeight="1" x14ac:dyDescent="0.2">
      <c r="J682" s="33"/>
      <c r="K682" s="33"/>
      <c r="P682" s="33"/>
      <c r="Q682" s="33"/>
    </row>
    <row r="683" spans="10:17" ht="15.75" customHeight="1" x14ac:dyDescent="0.2">
      <c r="J683" s="33"/>
      <c r="K683" s="33"/>
      <c r="P683" s="33"/>
      <c r="Q683" s="33"/>
    </row>
    <row r="684" spans="10:17" ht="15.75" customHeight="1" x14ac:dyDescent="0.2">
      <c r="J684" s="33"/>
      <c r="K684" s="33"/>
      <c r="P684" s="33"/>
      <c r="Q684" s="33"/>
    </row>
    <row r="685" spans="10:17" ht="15.75" customHeight="1" x14ac:dyDescent="0.2">
      <c r="J685" s="33"/>
      <c r="K685" s="33"/>
      <c r="P685" s="33"/>
      <c r="Q685" s="33"/>
    </row>
    <row r="686" spans="10:17" ht="15.75" customHeight="1" x14ac:dyDescent="0.2">
      <c r="J686" s="33"/>
      <c r="K686" s="33"/>
      <c r="P686" s="33"/>
      <c r="Q686" s="33"/>
    </row>
    <row r="687" spans="10:17" ht="15.75" customHeight="1" x14ac:dyDescent="0.2">
      <c r="J687" s="33"/>
      <c r="K687" s="33"/>
      <c r="P687" s="33"/>
      <c r="Q687" s="33"/>
    </row>
    <row r="688" spans="10:17" ht="15.75" customHeight="1" x14ac:dyDescent="0.2">
      <c r="J688" s="33"/>
      <c r="K688" s="33"/>
      <c r="P688" s="33"/>
      <c r="Q688" s="33"/>
    </row>
    <row r="689" spans="10:17" ht="15.75" customHeight="1" x14ac:dyDescent="0.2">
      <c r="J689" s="33"/>
      <c r="K689" s="33"/>
      <c r="P689" s="33"/>
      <c r="Q689" s="33"/>
    </row>
    <row r="690" spans="10:17" ht="15.75" customHeight="1" x14ac:dyDescent="0.2">
      <c r="J690" s="33"/>
      <c r="K690" s="33"/>
      <c r="P690" s="33"/>
      <c r="Q690" s="33"/>
    </row>
    <row r="691" spans="10:17" ht="15.75" customHeight="1" x14ac:dyDescent="0.2">
      <c r="J691" s="33"/>
      <c r="K691" s="33"/>
      <c r="P691" s="33"/>
      <c r="Q691" s="33"/>
    </row>
    <row r="692" spans="10:17" ht="15.75" customHeight="1" x14ac:dyDescent="0.2">
      <c r="J692" s="33"/>
      <c r="K692" s="33"/>
      <c r="P692" s="33"/>
      <c r="Q692" s="33"/>
    </row>
    <row r="693" spans="10:17" ht="15.75" customHeight="1" x14ac:dyDescent="0.2">
      <c r="J693" s="33"/>
      <c r="K693" s="33"/>
      <c r="P693" s="33"/>
      <c r="Q693" s="33"/>
    </row>
    <row r="694" spans="10:17" ht="15.75" customHeight="1" x14ac:dyDescent="0.2">
      <c r="J694" s="33"/>
      <c r="K694" s="33"/>
      <c r="P694" s="33"/>
      <c r="Q694" s="33"/>
    </row>
    <row r="695" spans="10:17" ht="15.75" customHeight="1" x14ac:dyDescent="0.2">
      <c r="J695" s="33"/>
      <c r="K695" s="33"/>
      <c r="P695" s="33"/>
      <c r="Q695" s="33"/>
    </row>
    <row r="696" spans="10:17" ht="15.75" customHeight="1" x14ac:dyDescent="0.2">
      <c r="J696" s="33"/>
      <c r="K696" s="33"/>
      <c r="P696" s="33"/>
      <c r="Q696" s="33"/>
    </row>
    <row r="697" spans="10:17" ht="15.75" customHeight="1" x14ac:dyDescent="0.2">
      <c r="J697" s="33"/>
      <c r="K697" s="33"/>
      <c r="P697" s="33"/>
      <c r="Q697" s="33"/>
    </row>
    <row r="698" spans="10:17" ht="15.75" customHeight="1" x14ac:dyDescent="0.2">
      <c r="J698" s="33"/>
      <c r="K698" s="33"/>
      <c r="P698" s="33"/>
      <c r="Q698" s="33"/>
    </row>
    <row r="699" spans="10:17" ht="15.75" customHeight="1" x14ac:dyDescent="0.2">
      <c r="J699" s="33"/>
      <c r="K699" s="33"/>
      <c r="P699" s="33"/>
      <c r="Q699" s="33"/>
    </row>
    <row r="700" spans="10:17" ht="15.75" customHeight="1" x14ac:dyDescent="0.2">
      <c r="J700" s="33"/>
      <c r="K700" s="33"/>
      <c r="P700" s="33"/>
      <c r="Q700" s="33"/>
    </row>
    <row r="701" spans="10:17" ht="15.75" customHeight="1" x14ac:dyDescent="0.2">
      <c r="J701" s="33"/>
      <c r="K701" s="33"/>
      <c r="P701" s="33"/>
      <c r="Q701" s="33"/>
    </row>
    <row r="702" spans="10:17" ht="15.75" customHeight="1" x14ac:dyDescent="0.2">
      <c r="J702" s="33"/>
      <c r="K702" s="33"/>
      <c r="P702" s="33"/>
      <c r="Q702" s="33"/>
    </row>
    <row r="703" spans="10:17" ht="15.75" customHeight="1" x14ac:dyDescent="0.2">
      <c r="J703" s="33"/>
      <c r="K703" s="33"/>
      <c r="P703" s="33"/>
      <c r="Q703" s="33"/>
    </row>
    <row r="704" spans="10:17" ht="15.75" customHeight="1" x14ac:dyDescent="0.2">
      <c r="J704" s="33"/>
      <c r="K704" s="33"/>
      <c r="P704" s="33"/>
      <c r="Q704" s="33"/>
    </row>
    <row r="705" spans="10:17" ht="15.75" customHeight="1" x14ac:dyDescent="0.2">
      <c r="J705" s="33"/>
      <c r="K705" s="33"/>
      <c r="P705" s="33"/>
      <c r="Q705" s="33"/>
    </row>
    <row r="706" spans="10:17" ht="15.75" customHeight="1" x14ac:dyDescent="0.2">
      <c r="J706" s="33"/>
      <c r="K706" s="33"/>
      <c r="P706" s="33"/>
      <c r="Q706" s="33"/>
    </row>
    <row r="707" spans="10:17" ht="15.75" customHeight="1" x14ac:dyDescent="0.2">
      <c r="J707" s="33"/>
      <c r="K707" s="33"/>
      <c r="P707" s="33"/>
      <c r="Q707" s="33"/>
    </row>
    <row r="708" spans="10:17" ht="15.75" customHeight="1" x14ac:dyDescent="0.2">
      <c r="J708" s="33"/>
      <c r="K708" s="33"/>
      <c r="P708" s="33"/>
      <c r="Q708" s="33"/>
    </row>
    <row r="709" spans="10:17" ht="15.75" customHeight="1" x14ac:dyDescent="0.2">
      <c r="J709" s="33"/>
      <c r="K709" s="33"/>
      <c r="P709" s="33"/>
      <c r="Q709" s="33"/>
    </row>
    <row r="710" spans="10:17" ht="15.75" customHeight="1" x14ac:dyDescent="0.2">
      <c r="J710" s="33"/>
      <c r="K710" s="33"/>
      <c r="P710" s="33"/>
      <c r="Q710" s="33"/>
    </row>
    <row r="711" spans="10:17" ht="15.75" customHeight="1" x14ac:dyDescent="0.2">
      <c r="J711" s="33"/>
      <c r="K711" s="33"/>
      <c r="P711" s="33"/>
      <c r="Q711" s="33"/>
    </row>
    <row r="712" spans="10:17" ht="15.75" customHeight="1" x14ac:dyDescent="0.2">
      <c r="J712" s="33"/>
      <c r="K712" s="33"/>
      <c r="P712" s="33"/>
      <c r="Q712" s="33"/>
    </row>
    <row r="713" spans="10:17" ht="15.75" customHeight="1" x14ac:dyDescent="0.2">
      <c r="J713" s="33"/>
      <c r="K713" s="33"/>
      <c r="P713" s="33"/>
      <c r="Q713" s="33"/>
    </row>
    <row r="714" spans="10:17" ht="15.75" customHeight="1" x14ac:dyDescent="0.2">
      <c r="J714" s="33"/>
      <c r="K714" s="33"/>
      <c r="P714" s="33"/>
      <c r="Q714" s="33"/>
    </row>
    <row r="715" spans="10:17" ht="15.75" customHeight="1" x14ac:dyDescent="0.2">
      <c r="J715" s="33"/>
      <c r="K715" s="33"/>
      <c r="P715" s="33"/>
      <c r="Q715" s="33"/>
    </row>
    <row r="716" spans="10:17" ht="15.75" customHeight="1" x14ac:dyDescent="0.2">
      <c r="J716" s="33"/>
      <c r="K716" s="33"/>
      <c r="P716" s="33"/>
      <c r="Q716" s="33"/>
    </row>
    <row r="717" spans="10:17" ht="15.75" customHeight="1" x14ac:dyDescent="0.2">
      <c r="J717" s="33"/>
      <c r="K717" s="33"/>
      <c r="P717" s="33"/>
      <c r="Q717" s="33"/>
    </row>
    <row r="718" spans="10:17" ht="15.75" customHeight="1" x14ac:dyDescent="0.2">
      <c r="J718" s="33"/>
      <c r="K718" s="33"/>
      <c r="P718" s="33"/>
      <c r="Q718" s="33"/>
    </row>
    <row r="719" spans="10:17" ht="15.75" customHeight="1" x14ac:dyDescent="0.2">
      <c r="J719" s="33"/>
      <c r="K719" s="33"/>
      <c r="P719" s="33"/>
      <c r="Q719" s="33"/>
    </row>
    <row r="720" spans="10:17" ht="15.75" customHeight="1" x14ac:dyDescent="0.2">
      <c r="J720" s="33"/>
      <c r="K720" s="33"/>
      <c r="P720" s="33"/>
      <c r="Q720" s="33"/>
    </row>
    <row r="721" spans="10:17" ht="15.75" customHeight="1" x14ac:dyDescent="0.2">
      <c r="J721" s="33"/>
      <c r="K721" s="33"/>
      <c r="P721" s="33"/>
      <c r="Q721" s="33"/>
    </row>
    <row r="722" spans="10:17" ht="15.75" customHeight="1" x14ac:dyDescent="0.2">
      <c r="J722" s="33"/>
      <c r="K722" s="33"/>
      <c r="P722" s="33"/>
      <c r="Q722" s="33"/>
    </row>
    <row r="723" spans="10:17" ht="15.75" customHeight="1" x14ac:dyDescent="0.2">
      <c r="J723" s="33"/>
      <c r="K723" s="33"/>
      <c r="P723" s="33"/>
      <c r="Q723" s="33"/>
    </row>
    <row r="724" spans="10:17" ht="15.75" customHeight="1" x14ac:dyDescent="0.2">
      <c r="J724" s="33"/>
      <c r="K724" s="33"/>
      <c r="P724" s="33"/>
      <c r="Q724" s="33"/>
    </row>
    <row r="725" spans="10:17" ht="15.75" customHeight="1" x14ac:dyDescent="0.2">
      <c r="J725" s="33"/>
      <c r="K725" s="33"/>
      <c r="P725" s="33"/>
      <c r="Q725" s="33"/>
    </row>
    <row r="726" spans="10:17" ht="15.75" customHeight="1" x14ac:dyDescent="0.2">
      <c r="J726" s="33"/>
      <c r="K726" s="33"/>
      <c r="P726" s="33"/>
      <c r="Q726" s="33"/>
    </row>
    <row r="727" spans="10:17" ht="15.75" customHeight="1" x14ac:dyDescent="0.2">
      <c r="J727" s="33"/>
      <c r="K727" s="33"/>
      <c r="P727" s="33"/>
      <c r="Q727" s="33"/>
    </row>
    <row r="728" spans="10:17" ht="15.75" customHeight="1" x14ac:dyDescent="0.2">
      <c r="J728" s="33"/>
      <c r="K728" s="33"/>
      <c r="P728" s="33"/>
      <c r="Q728" s="33"/>
    </row>
    <row r="729" spans="10:17" ht="15.75" customHeight="1" x14ac:dyDescent="0.2">
      <c r="J729" s="33"/>
      <c r="K729" s="33"/>
      <c r="P729" s="33"/>
      <c r="Q729" s="33"/>
    </row>
    <row r="730" spans="10:17" ht="15.75" customHeight="1" x14ac:dyDescent="0.2">
      <c r="J730" s="33"/>
      <c r="K730" s="33"/>
      <c r="P730" s="33"/>
      <c r="Q730" s="33"/>
    </row>
    <row r="731" spans="10:17" ht="15.75" customHeight="1" x14ac:dyDescent="0.2">
      <c r="J731" s="33"/>
      <c r="K731" s="33"/>
      <c r="P731" s="33"/>
      <c r="Q731" s="33"/>
    </row>
    <row r="732" spans="10:17" ht="15.75" customHeight="1" x14ac:dyDescent="0.2">
      <c r="J732" s="33"/>
      <c r="K732" s="33"/>
      <c r="P732" s="33"/>
      <c r="Q732" s="33"/>
    </row>
    <row r="733" spans="10:17" ht="15.75" customHeight="1" x14ac:dyDescent="0.2">
      <c r="J733" s="33"/>
      <c r="K733" s="33"/>
      <c r="P733" s="33"/>
      <c r="Q733" s="33"/>
    </row>
    <row r="734" spans="10:17" ht="15.75" customHeight="1" x14ac:dyDescent="0.2">
      <c r="J734" s="33"/>
      <c r="K734" s="33"/>
      <c r="P734" s="33"/>
      <c r="Q734" s="33"/>
    </row>
    <row r="735" spans="10:17" ht="15.75" customHeight="1" x14ac:dyDescent="0.2">
      <c r="J735" s="33"/>
      <c r="K735" s="33"/>
      <c r="P735" s="33"/>
      <c r="Q735" s="33"/>
    </row>
    <row r="736" spans="10:17" ht="15.75" customHeight="1" x14ac:dyDescent="0.2">
      <c r="J736" s="33"/>
      <c r="K736" s="33"/>
      <c r="P736" s="33"/>
      <c r="Q736" s="33"/>
    </row>
    <row r="737" spans="10:17" ht="15.75" customHeight="1" x14ac:dyDescent="0.2">
      <c r="J737" s="33"/>
      <c r="K737" s="33"/>
      <c r="P737" s="33"/>
      <c r="Q737" s="33"/>
    </row>
    <row r="738" spans="10:17" ht="15.75" customHeight="1" x14ac:dyDescent="0.2">
      <c r="J738" s="33"/>
      <c r="K738" s="33"/>
      <c r="P738" s="33"/>
      <c r="Q738" s="33"/>
    </row>
    <row r="739" spans="10:17" ht="15.75" customHeight="1" x14ac:dyDescent="0.2">
      <c r="J739" s="33"/>
      <c r="K739" s="33"/>
      <c r="P739" s="33"/>
      <c r="Q739" s="33"/>
    </row>
    <row r="740" spans="10:17" ht="15.75" customHeight="1" x14ac:dyDescent="0.2">
      <c r="J740" s="33"/>
      <c r="K740" s="33"/>
      <c r="P740" s="33"/>
      <c r="Q740" s="33"/>
    </row>
    <row r="741" spans="10:17" ht="15.75" customHeight="1" x14ac:dyDescent="0.2">
      <c r="J741" s="33"/>
      <c r="K741" s="33"/>
      <c r="P741" s="33"/>
      <c r="Q741" s="33"/>
    </row>
    <row r="742" spans="10:17" ht="15.75" customHeight="1" x14ac:dyDescent="0.2">
      <c r="J742" s="33"/>
      <c r="K742" s="33"/>
      <c r="P742" s="33"/>
      <c r="Q742" s="33"/>
    </row>
    <row r="743" spans="10:17" ht="15.75" customHeight="1" x14ac:dyDescent="0.2">
      <c r="J743" s="33"/>
      <c r="K743" s="33"/>
      <c r="P743" s="33"/>
      <c r="Q743" s="33"/>
    </row>
    <row r="744" spans="10:17" ht="15.75" customHeight="1" x14ac:dyDescent="0.2">
      <c r="J744" s="33"/>
      <c r="K744" s="33"/>
      <c r="P744" s="33"/>
      <c r="Q744" s="33"/>
    </row>
    <row r="745" spans="10:17" ht="15.75" customHeight="1" x14ac:dyDescent="0.2">
      <c r="J745" s="33"/>
      <c r="K745" s="33"/>
      <c r="P745" s="33"/>
      <c r="Q745" s="33"/>
    </row>
    <row r="746" spans="10:17" ht="15.75" customHeight="1" x14ac:dyDescent="0.2">
      <c r="J746" s="33"/>
      <c r="K746" s="33"/>
      <c r="P746" s="33"/>
      <c r="Q746" s="33"/>
    </row>
    <row r="747" spans="10:17" ht="15.75" customHeight="1" x14ac:dyDescent="0.2">
      <c r="J747" s="33"/>
      <c r="K747" s="33"/>
      <c r="P747" s="33"/>
      <c r="Q747" s="33"/>
    </row>
    <row r="748" spans="10:17" ht="15.75" customHeight="1" x14ac:dyDescent="0.2">
      <c r="J748" s="33"/>
      <c r="K748" s="33"/>
      <c r="P748" s="33"/>
      <c r="Q748" s="33"/>
    </row>
    <row r="749" spans="10:17" ht="15.75" customHeight="1" x14ac:dyDescent="0.2">
      <c r="J749" s="33"/>
      <c r="K749" s="33"/>
      <c r="P749" s="33"/>
      <c r="Q749" s="33"/>
    </row>
    <row r="750" spans="10:17" ht="15.75" customHeight="1" x14ac:dyDescent="0.2">
      <c r="J750" s="33"/>
      <c r="K750" s="33"/>
      <c r="P750" s="33"/>
      <c r="Q750" s="33"/>
    </row>
    <row r="751" spans="10:17" ht="15.75" customHeight="1" x14ac:dyDescent="0.2">
      <c r="J751" s="33"/>
      <c r="K751" s="33"/>
      <c r="P751" s="33"/>
      <c r="Q751" s="33"/>
    </row>
    <row r="752" spans="10:17" ht="15.75" customHeight="1" x14ac:dyDescent="0.2">
      <c r="J752" s="33"/>
      <c r="K752" s="33"/>
      <c r="P752" s="33"/>
      <c r="Q752" s="33"/>
    </row>
    <row r="753" spans="10:17" ht="15.75" customHeight="1" x14ac:dyDescent="0.2">
      <c r="J753" s="33"/>
      <c r="K753" s="33"/>
      <c r="P753" s="33"/>
      <c r="Q753" s="33"/>
    </row>
    <row r="754" spans="10:17" ht="15.75" customHeight="1" x14ac:dyDescent="0.2">
      <c r="J754" s="33"/>
      <c r="K754" s="33"/>
      <c r="P754" s="33"/>
      <c r="Q754" s="33"/>
    </row>
    <row r="755" spans="10:17" ht="15.75" customHeight="1" x14ac:dyDescent="0.2">
      <c r="J755" s="33"/>
      <c r="K755" s="33"/>
      <c r="P755" s="33"/>
      <c r="Q755" s="33"/>
    </row>
    <row r="756" spans="10:17" ht="15.75" customHeight="1" x14ac:dyDescent="0.2">
      <c r="J756" s="33"/>
      <c r="K756" s="33"/>
      <c r="P756" s="33"/>
      <c r="Q756" s="33"/>
    </row>
    <row r="757" spans="10:17" ht="15.75" customHeight="1" x14ac:dyDescent="0.2">
      <c r="J757" s="33"/>
      <c r="K757" s="33"/>
      <c r="P757" s="33"/>
      <c r="Q757" s="33"/>
    </row>
    <row r="758" spans="10:17" ht="15.75" customHeight="1" x14ac:dyDescent="0.2">
      <c r="J758" s="33"/>
      <c r="K758" s="33"/>
      <c r="P758" s="33"/>
      <c r="Q758" s="33"/>
    </row>
    <row r="759" spans="10:17" ht="15.75" customHeight="1" x14ac:dyDescent="0.2">
      <c r="J759" s="33"/>
      <c r="K759" s="33"/>
      <c r="P759" s="33"/>
      <c r="Q759" s="33"/>
    </row>
    <row r="760" spans="10:17" ht="15.75" customHeight="1" x14ac:dyDescent="0.2">
      <c r="J760" s="33"/>
      <c r="K760" s="33"/>
      <c r="P760" s="33"/>
      <c r="Q760" s="33"/>
    </row>
    <row r="761" spans="10:17" ht="15.75" customHeight="1" x14ac:dyDescent="0.2">
      <c r="J761" s="33"/>
      <c r="K761" s="33"/>
      <c r="P761" s="33"/>
      <c r="Q761" s="33"/>
    </row>
    <row r="762" spans="10:17" ht="15.75" customHeight="1" x14ac:dyDescent="0.2">
      <c r="J762" s="33"/>
      <c r="K762" s="33"/>
      <c r="P762" s="33"/>
      <c r="Q762" s="33"/>
    </row>
    <row r="763" spans="10:17" ht="15.75" customHeight="1" x14ac:dyDescent="0.2">
      <c r="J763" s="33"/>
      <c r="K763" s="33"/>
      <c r="P763" s="33"/>
      <c r="Q763" s="33"/>
    </row>
    <row r="764" spans="10:17" ht="15.75" customHeight="1" x14ac:dyDescent="0.2">
      <c r="J764" s="33"/>
      <c r="K764" s="33"/>
      <c r="P764" s="33"/>
      <c r="Q764" s="33"/>
    </row>
    <row r="765" spans="10:17" ht="15.75" customHeight="1" x14ac:dyDescent="0.2">
      <c r="J765" s="33"/>
      <c r="K765" s="33"/>
      <c r="P765" s="33"/>
      <c r="Q765" s="33"/>
    </row>
    <row r="766" spans="10:17" ht="15.75" customHeight="1" x14ac:dyDescent="0.2">
      <c r="J766" s="33"/>
      <c r="K766" s="33"/>
      <c r="P766" s="33"/>
      <c r="Q766" s="33"/>
    </row>
    <row r="767" spans="10:17" ht="15.75" customHeight="1" x14ac:dyDescent="0.2">
      <c r="J767" s="33"/>
      <c r="K767" s="33"/>
      <c r="P767" s="33"/>
      <c r="Q767" s="33"/>
    </row>
    <row r="768" spans="10:17" ht="15.75" customHeight="1" x14ac:dyDescent="0.2">
      <c r="J768" s="33"/>
      <c r="K768" s="33"/>
      <c r="P768" s="33"/>
      <c r="Q768" s="33"/>
    </row>
    <row r="769" spans="10:17" ht="15.75" customHeight="1" x14ac:dyDescent="0.2">
      <c r="J769" s="33"/>
      <c r="K769" s="33"/>
      <c r="P769" s="33"/>
      <c r="Q769" s="33"/>
    </row>
    <row r="770" spans="10:17" ht="15.75" customHeight="1" x14ac:dyDescent="0.2">
      <c r="J770" s="33"/>
      <c r="K770" s="33"/>
      <c r="P770" s="33"/>
      <c r="Q770" s="33"/>
    </row>
    <row r="771" spans="10:17" ht="15.75" customHeight="1" x14ac:dyDescent="0.2">
      <c r="J771" s="33"/>
      <c r="K771" s="33"/>
      <c r="P771" s="33"/>
      <c r="Q771" s="33"/>
    </row>
    <row r="772" spans="10:17" ht="15.75" customHeight="1" x14ac:dyDescent="0.2">
      <c r="J772" s="33"/>
      <c r="K772" s="33"/>
      <c r="P772" s="33"/>
      <c r="Q772" s="33"/>
    </row>
    <row r="773" spans="10:17" ht="15.75" customHeight="1" x14ac:dyDescent="0.2">
      <c r="J773" s="33"/>
      <c r="K773" s="33"/>
      <c r="P773" s="33"/>
      <c r="Q773" s="33"/>
    </row>
    <row r="774" spans="10:17" ht="15.75" customHeight="1" x14ac:dyDescent="0.2">
      <c r="J774" s="33"/>
      <c r="K774" s="33"/>
      <c r="P774" s="33"/>
      <c r="Q774" s="33"/>
    </row>
    <row r="775" spans="10:17" ht="15.75" customHeight="1" x14ac:dyDescent="0.2">
      <c r="J775" s="33"/>
      <c r="K775" s="33"/>
      <c r="P775" s="33"/>
      <c r="Q775" s="33"/>
    </row>
    <row r="776" spans="10:17" ht="15.75" customHeight="1" x14ac:dyDescent="0.2">
      <c r="J776" s="33"/>
      <c r="K776" s="33"/>
      <c r="P776" s="33"/>
      <c r="Q776" s="33"/>
    </row>
    <row r="777" spans="10:17" ht="15.75" customHeight="1" x14ac:dyDescent="0.2">
      <c r="J777" s="33"/>
      <c r="K777" s="33"/>
      <c r="P777" s="33"/>
      <c r="Q777" s="33"/>
    </row>
    <row r="778" spans="10:17" ht="15.75" customHeight="1" x14ac:dyDescent="0.2">
      <c r="J778" s="33"/>
      <c r="K778" s="33"/>
      <c r="P778" s="33"/>
      <c r="Q778" s="33"/>
    </row>
    <row r="779" spans="10:17" ht="15.75" customHeight="1" x14ac:dyDescent="0.2">
      <c r="J779" s="33"/>
      <c r="K779" s="33"/>
      <c r="P779" s="33"/>
      <c r="Q779" s="33"/>
    </row>
    <row r="780" spans="10:17" ht="15.75" customHeight="1" x14ac:dyDescent="0.2">
      <c r="J780" s="33"/>
      <c r="K780" s="33"/>
      <c r="P780" s="33"/>
      <c r="Q780" s="33"/>
    </row>
    <row r="781" spans="10:17" ht="15.75" customHeight="1" x14ac:dyDescent="0.2">
      <c r="J781" s="33"/>
      <c r="K781" s="33"/>
      <c r="P781" s="33"/>
      <c r="Q781" s="33"/>
    </row>
    <row r="782" spans="10:17" ht="15.75" customHeight="1" x14ac:dyDescent="0.2">
      <c r="J782" s="33"/>
      <c r="K782" s="33"/>
      <c r="P782" s="33"/>
      <c r="Q782" s="33"/>
    </row>
    <row r="783" spans="10:17" ht="15.75" customHeight="1" x14ac:dyDescent="0.2">
      <c r="J783" s="33"/>
      <c r="K783" s="33"/>
      <c r="P783" s="33"/>
      <c r="Q783" s="33"/>
    </row>
    <row r="784" spans="10:17" ht="15.75" customHeight="1" x14ac:dyDescent="0.2">
      <c r="J784" s="33"/>
      <c r="K784" s="33"/>
      <c r="P784" s="33"/>
      <c r="Q784" s="33"/>
    </row>
    <row r="785" spans="10:17" ht="15.75" customHeight="1" x14ac:dyDescent="0.2">
      <c r="J785" s="33"/>
      <c r="K785" s="33"/>
      <c r="P785" s="33"/>
      <c r="Q785" s="33"/>
    </row>
    <row r="786" spans="10:17" ht="15.75" customHeight="1" x14ac:dyDescent="0.2">
      <c r="J786" s="33"/>
      <c r="K786" s="33"/>
      <c r="P786" s="33"/>
      <c r="Q786" s="33"/>
    </row>
    <row r="787" spans="10:17" ht="15.75" customHeight="1" x14ac:dyDescent="0.2">
      <c r="J787" s="33"/>
      <c r="K787" s="33"/>
      <c r="P787" s="33"/>
      <c r="Q787" s="33"/>
    </row>
    <row r="788" spans="10:17" ht="15.75" customHeight="1" x14ac:dyDescent="0.2">
      <c r="J788" s="33"/>
      <c r="K788" s="33"/>
      <c r="P788" s="33"/>
      <c r="Q788" s="33"/>
    </row>
    <row r="789" spans="10:17" ht="15.75" customHeight="1" x14ac:dyDescent="0.2">
      <c r="J789" s="33"/>
      <c r="K789" s="33"/>
      <c r="P789" s="33"/>
      <c r="Q789" s="33"/>
    </row>
    <row r="790" spans="10:17" ht="15.75" customHeight="1" x14ac:dyDescent="0.2">
      <c r="J790" s="33"/>
      <c r="K790" s="33"/>
      <c r="P790" s="33"/>
      <c r="Q790" s="33"/>
    </row>
    <row r="791" spans="10:17" ht="15.75" customHeight="1" x14ac:dyDescent="0.2">
      <c r="J791" s="33"/>
      <c r="K791" s="33"/>
      <c r="P791" s="33"/>
      <c r="Q791" s="33"/>
    </row>
    <row r="792" spans="10:17" ht="15.75" customHeight="1" x14ac:dyDescent="0.2">
      <c r="J792" s="33"/>
      <c r="K792" s="33"/>
      <c r="P792" s="33"/>
      <c r="Q792" s="33"/>
    </row>
    <row r="793" spans="10:17" ht="15.75" customHeight="1" x14ac:dyDescent="0.2">
      <c r="J793" s="33"/>
      <c r="K793" s="33"/>
      <c r="P793" s="33"/>
      <c r="Q793" s="33"/>
    </row>
    <row r="794" spans="10:17" ht="15.75" customHeight="1" x14ac:dyDescent="0.2">
      <c r="J794" s="33"/>
      <c r="K794" s="33"/>
      <c r="P794" s="33"/>
      <c r="Q794" s="33"/>
    </row>
    <row r="795" spans="10:17" ht="15.75" customHeight="1" x14ac:dyDescent="0.2">
      <c r="J795" s="33"/>
      <c r="K795" s="33"/>
      <c r="P795" s="33"/>
      <c r="Q795" s="33"/>
    </row>
    <row r="796" spans="10:17" ht="15.75" customHeight="1" x14ac:dyDescent="0.2">
      <c r="J796" s="33"/>
      <c r="K796" s="33"/>
      <c r="P796" s="33"/>
      <c r="Q796" s="33"/>
    </row>
    <row r="797" spans="10:17" ht="15.75" customHeight="1" x14ac:dyDescent="0.2">
      <c r="J797" s="33"/>
      <c r="K797" s="33"/>
      <c r="P797" s="33"/>
      <c r="Q797" s="33"/>
    </row>
    <row r="798" spans="10:17" ht="15.75" customHeight="1" x14ac:dyDescent="0.2">
      <c r="J798" s="33"/>
      <c r="K798" s="33"/>
      <c r="P798" s="33"/>
      <c r="Q798" s="33"/>
    </row>
    <row r="799" spans="10:17" ht="15.75" customHeight="1" x14ac:dyDescent="0.2">
      <c r="J799" s="33"/>
      <c r="K799" s="33"/>
      <c r="P799" s="33"/>
      <c r="Q799" s="33"/>
    </row>
    <row r="800" spans="10:17" ht="15.75" customHeight="1" x14ac:dyDescent="0.2">
      <c r="J800" s="33"/>
      <c r="K800" s="33"/>
      <c r="P800" s="33"/>
      <c r="Q800" s="33"/>
    </row>
    <row r="801" spans="10:17" ht="15.75" customHeight="1" x14ac:dyDescent="0.2">
      <c r="J801" s="33"/>
      <c r="K801" s="33"/>
      <c r="P801" s="33"/>
      <c r="Q801" s="33"/>
    </row>
    <row r="802" spans="10:17" ht="15.75" customHeight="1" x14ac:dyDescent="0.2">
      <c r="J802" s="33"/>
      <c r="K802" s="33"/>
      <c r="P802" s="33"/>
      <c r="Q802" s="33"/>
    </row>
    <row r="803" spans="10:17" ht="15.75" customHeight="1" x14ac:dyDescent="0.2">
      <c r="J803" s="33"/>
      <c r="K803" s="33"/>
      <c r="P803" s="33"/>
      <c r="Q803" s="33"/>
    </row>
    <row r="804" spans="10:17" ht="15.75" customHeight="1" x14ac:dyDescent="0.2">
      <c r="J804" s="33"/>
      <c r="K804" s="33"/>
      <c r="P804" s="33"/>
      <c r="Q804" s="33"/>
    </row>
    <row r="805" spans="10:17" ht="15.75" customHeight="1" x14ac:dyDescent="0.2">
      <c r="J805" s="33"/>
      <c r="K805" s="33"/>
      <c r="P805" s="33"/>
      <c r="Q805" s="33"/>
    </row>
    <row r="806" spans="10:17" ht="15.75" customHeight="1" x14ac:dyDescent="0.2">
      <c r="J806" s="33"/>
      <c r="K806" s="33"/>
      <c r="P806" s="33"/>
      <c r="Q806" s="33"/>
    </row>
    <row r="807" spans="10:17" ht="15.75" customHeight="1" x14ac:dyDescent="0.2">
      <c r="J807" s="33"/>
      <c r="K807" s="33"/>
      <c r="P807" s="33"/>
      <c r="Q807" s="33"/>
    </row>
    <row r="808" spans="10:17" ht="15.75" customHeight="1" x14ac:dyDescent="0.2">
      <c r="J808" s="33"/>
      <c r="K808" s="33"/>
      <c r="P808" s="33"/>
      <c r="Q808" s="33"/>
    </row>
    <row r="809" spans="10:17" ht="15.75" customHeight="1" x14ac:dyDescent="0.2">
      <c r="J809" s="33"/>
      <c r="K809" s="33"/>
      <c r="P809" s="33"/>
      <c r="Q809" s="33"/>
    </row>
    <row r="810" spans="10:17" ht="15.75" customHeight="1" x14ac:dyDescent="0.2">
      <c r="J810" s="33"/>
      <c r="K810" s="33"/>
      <c r="P810" s="33"/>
      <c r="Q810" s="33"/>
    </row>
    <row r="811" spans="10:17" ht="15.75" customHeight="1" x14ac:dyDescent="0.2">
      <c r="J811" s="33"/>
      <c r="K811" s="33"/>
      <c r="P811" s="33"/>
      <c r="Q811" s="33"/>
    </row>
    <row r="812" spans="10:17" ht="15.75" customHeight="1" x14ac:dyDescent="0.2">
      <c r="J812" s="33"/>
      <c r="K812" s="33"/>
      <c r="P812" s="33"/>
      <c r="Q812" s="33"/>
    </row>
    <row r="813" spans="10:17" ht="15.75" customHeight="1" x14ac:dyDescent="0.2">
      <c r="J813" s="33"/>
      <c r="K813" s="33"/>
      <c r="P813" s="33"/>
      <c r="Q813" s="33"/>
    </row>
    <row r="814" spans="10:17" ht="15.75" customHeight="1" x14ac:dyDescent="0.2">
      <c r="J814" s="33"/>
      <c r="K814" s="33"/>
      <c r="P814" s="33"/>
      <c r="Q814" s="33"/>
    </row>
    <row r="815" spans="10:17" ht="15.75" customHeight="1" x14ac:dyDescent="0.2">
      <c r="J815" s="33"/>
      <c r="K815" s="33"/>
      <c r="P815" s="33"/>
      <c r="Q815" s="33"/>
    </row>
    <row r="816" spans="10:17" ht="15.75" customHeight="1" x14ac:dyDescent="0.2">
      <c r="J816" s="33"/>
      <c r="K816" s="33"/>
      <c r="P816" s="33"/>
      <c r="Q816" s="33"/>
    </row>
    <row r="817" spans="10:17" ht="15.75" customHeight="1" x14ac:dyDescent="0.2">
      <c r="J817" s="33"/>
      <c r="K817" s="33"/>
      <c r="P817" s="33"/>
      <c r="Q817" s="33"/>
    </row>
    <row r="818" spans="10:17" ht="15.75" customHeight="1" x14ac:dyDescent="0.2">
      <c r="J818" s="33"/>
      <c r="K818" s="33"/>
      <c r="P818" s="33"/>
      <c r="Q818" s="33"/>
    </row>
    <row r="819" spans="10:17" ht="15.75" customHeight="1" x14ac:dyDescent="0.2">
      <c r="J819" s="33"/>
      <c r="K819" s="33"/>
      <c r="P819" s="33"/>
      <c r="Q819" s="33"/>
    </row>
    <row r="820" spans="10:17" ht="15.75" customHeight="1" x14ac:dyDescent="0.2">
      <c r="J820" s="33"/>
      <c r="K820" s="33"/>
      <c r="P820" s="33"/>
      <c r="Q820" s="33"/>
    </row>
    <row r="821" spans="10:17" ht="15.75" customHeight="1" x14ac:dyDescent="0.2">
      <c r="J821" s="33"/>
      <c r="K821" s="33"/>
      <c r="P821" s="33"/>
      <c r="Q821" s="33"/>
    </row>
    <row r="822" spans="10:17" ht="15.75" customHeight="1" x14ac:dyDescent="0.2">
      <c r="J822" s="33"/>
      <c r="K822" s="33"/>
      <c r="P822" s="33"/>
      <c r="Q822" s="33"/>
    </row>
    <row r="823" spans="10:17" ht="15.75" customHeight="1" x14ac:dyDescent="0.2">
      <c r="J823" s="33"/>
      <c r="K823" s="33"/>
      <c r="P823" s="33"/>
      <c r="Q823" s="33"/>
    </row>
    <row r="824" spans="10:17" ht="15.75" customHeight="1" x14ac:dyDescent="0.2">
      <c r="J824" s="33"/>
      <c r="K824" s="33"/>
      <c r="P824" s="33"/>
      <c r="Q824" s="33"/>
    </row>
    <row r="825" spans="10:17" ht="15.75" customHeight="1" x14ac:dyDescent="0.2">
      <c r="J825" s="33"/>
      <c r="K825" s="33"/>
      <c r="P825" s="33"/>
      <c r="Q825" s="33"/>
    </row>
    <row r="826" spans="10:17" ht="15.75" customHeight="1" x14ac:dyDescent="0.2">
      <c r="J826" s="33"/>
      <c r="K826" s="33"/>
      <c r="P826" s="33"/>
      <c r="Q826" s="33"/>
    </row>
    <row r="827" spans="10:17" ht="15.75" customHeight="1" x14ac:dyDescent="0.2">
      <c r="J827" s="33"/>
      <c r="K827" s="33"/>
      <c r="P827" s="33"/>
      <c r="Q827" s="33"/>
    </row>
    <row r="828" spans="10:17" ht="15.75" customHeight="1" x14ac:dyDescent="0.2">
      <c r="J828" s="33"/>
      <c r="K828" s="33"/>
      <c r="P828" s="33"/>
      <c r="Q828" s="33"/>
    </row>
    <row r="829" spans="10:17" ht="15.75" customHeight="1" x14ac:dyDescent="0.2">
      <c r="J829" s="33"/>
      <c r="K829" s="33"/>
      <c r="P829" s="33"/>
      <c r="Q829" s="33"/>
    </row>
    <row r="830" spans="10:17" ht="15.75" customHeight="1" x14ac:dyDescent="0.2">
      <c r="J830" s="33"/>
      <c r="K830" s="33"/>
      <c r="P830" s="33"/>
      <c r="Q830" s="33"/>
    </row>
    <row r="831" spans="10:17" ht="15.75" customHeight="1" x14ac:dyDescent="0.2">
      <c r="J831" s="33"/>
      <c r="K831" s="33"/>
      <c r="P831" s="33"/>
      <c r="Q831" s="33"/>
    </row>
    <row r="832" spans="10:17" ht="15.75" customHeight="1" x14ac:dyDescent="0.2">
      <c r="J832" s="33"/>
      <c r="K832" s="33"/>
      <c r="P832" s="33"/>
      <c r="Q832" s="33"/>
    </row>
    <row r="833" spans="10:17" ht="15.75" customHeight="1" x14ac:dyDescent="0.2">
      <c r="J833" s="33"/>
      <c r="K833" s="33"/>
      <c r="P833" s="33"/>
      <c r="Q833" s="33"/>
    </row>
    <row r="834" spans="10:17" ht="15.75" customHeight="1" x14ac:dyDescent="0.2">
      <c r="J834" s="33"/>
      <c r="K834" s="33"/>
      <c r="P834" s="33"/>
      <c r="Q834" s="33"/>
    </row>
    <row r="835" spans="10:17" ht="15.75" customHeight="1" x14ac:dyDescent="0.2">
      <c r="J835" s="33"/>
      <c r="K835" s="33"/>
      <c r="P835" s="33"/>
      <c r="Q835" s="33"/>
    </row>
    <row r="836" spans="10:17" ht="15.75" customHeight="1" x14ac:dyDescent="0.2">
      <c r="J836" s="33"/>
      <c r="K836" s="33"/>
      <c r="P836" s="33"/>
      <c r="Q836" s="33"/>
    </row>
    <row r="837" spans="10:17" ht="15.75" customHeight="1" x14ac:dyDescent="0.2">
      <c r="J837" s="33"/>
      <c r="K837" s="33"/>
      <c r="P837" s="33"/>
      <c r="Q837" s="33"/>
    </row>
    <row r="838" spans="10:17" ht="15.75" customHeight="1" x14ac:dyDescent="0.2">
      <c r="J838" s="33"/>
      <c r="K838" s="33"/>
      <c r="P838" s="33"/>
      <c r="Q838" s="33"/>
    </row>
    <row r="839" spans="10:17" ht="15.75" customHeight="1" x14ac:dyDescent="0.2">
      <c r="J839" s="33"/>
      <c r="K839" s="33"/>
      <c r="P839" s="33"/>
      <c r="Q839" s="33"/>
    </row>
    <row r="840" spans="10:17" ht="15.75" customHeight="1" x14ac:dyDescent="0.2">
      <c r="J840" s="33"/>
      <c r="K840" s="33"/>
      <c r="P840" s="33"/>
      <c r="Q840" s="33"/>
    </row>
    <row r="841" spans="10:17" ht="15.75" customHeight="1" x14ac:dyDescent="0.2">
      <c r="J841" s="33"/>
      <c r="K841" s="33"/>
      <c r="P841" s="33"/>
      <c r="Q841" s="33"/>
    </row>
    <row r="842" spans="10:17" ht="15.75" customHeight="1" x14ac:dyDescent="0.2">
      <c r="J842" s="33"/>
      <c r="K842" s="33"/>
      <c r="P842" s="33"/>
      <c r="Q842" s="33"/>
    </row>
    <row r="843" spans="10:17" ht="15.75" customHeight="1" x14ac:dyDescent="0.2">
      <c r="J843" s="33"/>
      <c r="K843" s="33"/>
      <c r="P843" s="33"/>
      <c r="Q843" s="33"/>
    </row>
    <row r="844" spans="10:17" ht="15.75" customHeight="1" x14ac:dyDescent="0.2">
      <c r="J844" s="33"/>
      <c r="K844" s="33"/>
      <c r="P844" s="33"/>
      <c r="Q844" s="33"/>
    </row>
    <row r="845" spans="10:17" ht="15.75" customHeight="1" x14ac:dyDescent="0.2">
      <c r="J845" s="33"/>
      <c r="K845" s="33"/>
      <c r="P845" s="33"/>
      <c r="Q845" s="33"/>
    </row>
    <row r="846" spans="10:17" ht="15.75" customHeight="1" x14ac:dyDescent="0.2">
      <c r="J846" s="33"/>
      <c r="K846" s="33"/>
      <c r="P846" s="33"/>
      <c r="Q846" s="33"/>
    </row>
    <row r="847" spans="10:17" ht="15.75" customHeight="1" x14ac:dyDescent="0.2">
      <c r="J847" s="33"/>
      <c r="K847" s="33"/>
      <c r="P847" s="33"/>
      <c r="Q847" s="33"/>
    </row>
    <row r="848" spans="10:17" ht="15.75" customHeight="1" x14ac:dyDescent="0.2">
      <c r="J848" s="33"/>
      <c r="K848" s="33"/>
      <c r="P848" s="33"/>
      <c r="Q848" s="33"/>
    </row>
    <row r="849" spans="10:17" ht="15.75" customHeight="1" x14ac:dyDescent="0.2">
      <c r="J849" s="33"/>
      <c r="K849" s="33"/>
      <c r="P849" s="33"/>
      <c r="Q849" s="33"/>
    </row>
    <row r="850" spans="10:17" ht="15.75" customHeight="1" x14ac:dyDescent="0.2">
      <c r="J850" s="33"/>
      <c r="K850" s="33"/>
      <c r="P850" s="33"/>
      <c r="Q850" s="33"/>
    </row>
    <row r="851" spans="10:17" ht="15.75" customHeight="1" x14ac:dyDescent="0.2">
      <c r="J851" s="33"/>
      <c r="K851" s="33"/>
      <c r="P851" s="33"/>
      <c r="Q851" s="33"/>
    </row>
    <row r="852" spans="10:17" ht="15.75" customHeight="1" x14ac:dyDescent="0.2">
      <c r="J852" s="33"/>
      <c r="K852" s="33"/>
      <c r="P852" s="33"/>
      <c r="Q852" s="33"/>
    </row>
    <row r="853" spans="10:17" ht="15.75" customHeight="1" x14ac:dyDescent="0.2">
      <c r="J853" s="33"/>
      <c r="K853" s="33"/>
      <c r="P853" s="33"/>
      <c r="Q853" s="33"/>
    </row>
    <row r="854" spans="10:17" ht="15.75" customHeight="1" x14ac:dyDescent="0.2">
      <c r="J854" s="33"/>
      <c r="K854" s="33"/>
      <c r="P854" s="33"/>
      <c r="Q854" s="33"/>
    </row>
    <row r="855" spans="10:17" ht="15.75" customHeight="1" x14ac:dyDescent="0.2">
      <c r="J855" s="33"/>
      <c r="K855" s="33"/>
      <c r="P855" s="33"/>
      <c r="Q855" s="33"/>
    </row>
    <row r="856" spans="10:17" ht="15.75" customHeight="1" x14ac:dyDescent="0.2">
      <c r="J856" s="33"/>
      <c r="K856" s="33"/>
      <c r="P856" s="33"/>
      <c r="Q856" s="33"/>
    </row>
    <row r="857" spans="10:17" ht="15.75" customHeight="1" x14ac:dyDescent="0.2">
      <c r="J857" s="33"/>
      <c r="K857" s="33"/>
      <c r="P857" s="33"/>
      <c r="Q857" s="33"/>
    </row>
    <row r="858" spans="10:17" ht="15.75" customHeight="1" x14ac:dyDescent="0.2">
      <c r="J858" s="33"/>
      <c r="K858" s="33"/>
      <c r="P858" s="33"/>
      <c r="Q858" s="33"/>
    </row>
    <row r="859" spans="10:17" ht="15.75" customHeight="1" x14ac:dyDescent="0.2">
      <c r="J859" s="33"/>
      <c r="K859" s="33"/>
      <c r="P859" s="33"/>
      <c r="Q859" s="33"/>
    </row>
    <row r="860" spans="10:17" ht="15.75" customHeight="1" x14ac:dyDescent="0.2">
      <c r="J860" s="33"/>
      <c r="K860" s="33"/>
      <c r="P860" s="33"/>
      <c r="Q860" s="33"/>
    </row>
    <row r="861" spans="10:17" ht="15.75" customHeight="1" x14ac:dyDescent="0.2">
      <c r="J861" s="33"/>
      <c r="K861" s="33"/>
      <c r="P861" s="33"/>
      <c r="Q861" s="33"/>
    </row>
    <row r="862" spans="10:17" ht="15.75" customHeight="1" x14ac:dyDescent="0.2">
      <c r="J862" s="33"/>
      <c r="K862" s="33"/>
      <c r="P862" s="33"/>
      <c r="Q862" s="33"/>
    </row>
    <row r="863" spans="10:17" ht="15.75" customHeight="1" x14ac:dyDescent="0.2">
      <c r="J863" s="33"/>
      <c r="K863" s="33"/>
      <c r="P863" s="33"/>
      <c r="Q863" s="33"/>
    </row>
    <row r="864" spans="10:17" ht="15.75" customHeight="1" x14ac:dyDescent="0.2">
      <c r="J864" s="33"/>
      <c r="K864" s="33"/>
      <c r="P864" s="33"/>
      <c r="Q864" s="33"/>
    </row>
    <row r="865" spans="10:17" ht="15.75" customHeight="1" x14ac:dyDescent="0.2">
      <c r="J865" s="33"/>
      <c r="K865" s="33"/>
      <c r="P865" s="33"/>
      <c r="Q865" s="33"/>
    </row>
    <row r="866" spans="10:17" ht="15.75" customHeight="1" x14ac:dyDescent="0.2">
      <c r="J866" s="33"/>
      <c r="K866" s="33"/>
      <c r="P866" s="33"/>
      <c r="Q866" s="33"/>
    </row>
    <row r="867" spans="10:17" ht="15.75" customHeight="1" x14ac:dyDescent="0.2">
      <c r="J867" s="33"/>
      <c r="K867" s="33"/>
      <c r="P867" s="33"/>
      <c r="Q867" s="33"/>
    </row>
    <row r="868" spans="10:17" ht="15.75" customHeight="1" x14ac:dyDescent="0.2">
      <c r="J868" s="33"/>
      <c r="K868" s="33"/>
      <c r="P868" s="33"/>
      <c r="Q868" s="33"/>
    </row>
    <row r="869" spans="10:17" ht="15.75" customHeight="1" x14ac:dyDescent="0.2">
      <c r="J869" s="33"/>
      <c r="K869" s="33"/>
      <c r="P869" s="33"/>
      <c r="Q869" s="33"/>
    </row>
    <row r="870" spans="10:17" ht="15.75" customHeight="1" x14ac:dyDescent="0.2">
      <c r="J870" s="33"/>
      <c r="K870" s="33"/>
      <c r="P870" s="33"/>
      <c r="Q870" s="33"/>
    </row>
    <row r="871" spans="10:17" ht="15.75" customHeight="1" x14ac:dyDescent="0.2">
      <c r="J871" s="33"/>
      <c r="K871" s="33"/>
      <c r="P871" s="33"/>
      <c r="Q871" s="33"/>
    </row>
    <row r="872" spans="10:17" ht="15.75" customHeight="1" x14ac:dyDescent="0.2">
      <c r="J872" s="33"/>
      <c r="K872" s="33"/>
      <c r="P872" s="33"/>
      <c r="Q872" s="33"/>
    </row>
    <row r="873" spans="10:17" ht="15.75" customHeight="1" x14ac:dyDescent="0.2">
      <c r="J873" s="33"/>
      <c r="K873" s="33"/>
      <c r="P873" s="33"/>
      <c r="Q873" s="33"/>
    </row>
    <row r="874" spans="10:17" ht="15.75" customHeight="1" x14ac:dyDescent="0.2">
      <c r="J874" s="33"/>
      <c r="K874" s="33"/>
      <c r="P874" s="33"/>
      <c r="Q874" s="33"/>
    </row>
    <row r="875" spans="10:17" ht="15.75" customHeight="1" x14ac:dyDescent="0.2">
      <c r="J875" s="33"/>
      <c r="K875" s="33"/>
      <c r="P875" s="33"/>
      <c r="Q875" s="33"/>
    </row>
    <row r="876" spans="10:17" ht="15.75" customHeight="1" x14ac:dyDescent="0.2">
      <c r="J876" s="33"/>
      <c r="K876" s="33"/>
      <c r="P876" s="33"/>
      <c r="Q876" s="33"/>
    </row>
    <row r="877" spans="10:17" ht="15.75" customHeight="1" x14ac:dyDescent="0.2">
      <c r="J877" s="33"/>
      <c r="K877" s="33"/>
      <c r="P877" s="33"/>
      <c r="Q877" s="33"/>
    </row>
    <row r="878" spans="10:17" ht="15.75" customHeight="1" x14ac:dyDescent="0.2">
      <c r="J878" s="33"/>
      <c r="K878" s="33"/>
      <c r="P878" s="33"/>
      <c r="Q878" s="33"/>
    </row>
    <row r="879" spans="10:17" ht="15.75" customHeight="1" x14ac:dyDescent="0.2">
      <c r="J879" s="33"/>
      <c r="K879" s="33"/>
      <c r="P879" s="33"/>
      <c r="Q879" s="33"/>
    </row>
    <row r="880" spans="10:17" ht="15.75" customHeight="1" x14ac:dyDescent="0.2">
      <c r="J880" s="33"/>
      <c r="K880" s="33"/>
      <c r="P880" s="33"/>
      <c r="Q880" s="33"/>
    </row>
    <row r="881" spans="10:17" ht="15.75" customHeight="1" x14ac:dyDescent="0.2">
      <c r="J881" s="33"/>
      <c r="K881" s="33"/>
      <c r="P881" s="33"/>
      <c r="Q881" s="33"/>
    </row>
    <row r="882" spans="10:17" ht="15.75" customHeight="1" x14ac:dyDescent="0.2">
      <c r="J882" s="33"/>
      <c r="K882" s="33"/>
      <c r="P882" s="33"/>
      <c r="Q882" s="33"/>
    </row>
    <row r="883" spans="10:17" ht="15.75" customHeight="1" x14ac:dyDescent="0.2">
      <c r="J883" s="33"/>
      <c r="K883" s="33"/>
      <c r="P883" s="33"/>
      <c r="Q883" s="33"/>
    </row>
    <row r="884" spans="10:17" ht="15.75" customHeight="1" x14ac:dyDescent="0.2">
      <c r="J884" s="33"/>
      <c r="K884" s="33"/>
      <c r="P884" s="33"/>
      <c r="Q884" s="33"/>
    </row>
    <row r="885" spans="10:17" ht="15.75" customHeight="1" x14ac:dyDescent="0.2">
      <c r="J885" s="33"/>
      <c r="K885" s="33"/>
      <c r="P885" s="33"/>
      <c r="Q885" s="33"/>
    </row>
    <row r="886" spans="10:17" ht="15.75" customHeight="1" x14ac:dyDescent="0.2">
      <c r="J886" s="33"/>
      <c r="K886" s="33"/>
      <c r="P886" s="33"/>
      <c r="Q886" s="33"/>
    </row>
    <row r="887" spans="10:17" ht="15.75" customHeight="1" x14ac:dyDescent="0.2">
      <c r="J887" s="33"/>
      <c r="K887" s="33"/>
      <c r="P887" s="33"/>
      <c r="Q887" s="33"/>
    </row>
    <row r="888" spans="10:17" ht="15.75" customHeight="1" x14ac:dyDescent="0.2">
      <c r="J888" s="33"/>
      <c r="K888" s="33"/>
      <c r="P888" s="33"/>
      <c r="Q888" s="33"/>
    </row>
    <row r="889" spans="10:17" ht="15.75" customHeight="1" x14ac:dyDescent="0.2">
      <c r="J889" s="33"/>
      <c r="K889" s="33"/>
      <c r="P889" s="33"/>
      <c r="Q889" s="33"/>
    </row>
    <row r="890" spans="10:17" ht="15.75" customHeight="1" x14ac:dyDescent="0.2">
      <c r="J890" s="33"/>
      <c r="K890" s="33"/>
      <c r="P890" s="33"/>
      <c r="Q890" s="33"/>
    </row>
    <row r="891" spans="10:17" ht="15.75" customHeight="1" x14ac:dyDescent="0.2">
      <c r="J891" s="33"/>
      <c r="K891" s="33"/>
      <c r="P891" s="33"/>
      <c r="Q891" s="33"/>
    </row>
    <row r="892" spans="10:17" ht="15.75" customHeight="1" x14ac:dyDescent="0.2">
      <c r="J892" s="33"/>
      <c r="K892" s="33"/>
      <c r="P892" s="33"/>
      <c r="Q892" s="33"/>
    </row>
    <row r="893" spans="10:17" ht="15.75" customHeight="1" x14ac:dyDescent="0.2">
      <c r="J893" s="33"/>
      <c r="K893" s="33"/>
      <c r="P893" s="33"/>
      <c r="Q893" s="33"/>
    </row>
    <row r="894" spans="10:17" ht="15.75" customHeight="1" x14ac:dyDescent="0.2">
      <c r="J894" s="33"/>
      <c r="K894" s="33"/>
      <c r="P894" s="33"/>
      <c r="Q894" s="33"/>
    </row>
    <row r="895" spans="10:17" ht="15.75" customHeight="1" x14ac:dyDescent="0.2">
      <c r="J895" s="33"/>
      <c r="K895" s="33"/>
      <c r="P895" s="33"/>
      <c r="Q895" s="33"/>
    </row>
    <row r="896" spans="10:17" ht="15.75" customHeight="1" x14ac:dyDescent="0.2">
      <c r="J896" s="33"/>
      <c r="K896" s="33"/>
      <c r="P896" s="33"/>
      <c r="Q896" s="33"/>
    </row>
    <row r="897" spans="10:17" ht="15.75" customHeight="1" x14ac:dyDescent="0.2">
      <c r="J897" s="33"/>
      <c r="K897" s="33"/>
      <c r="P897" s="33"/>
      <c r="Q897" s="33"/>
    </row>
    <row r="898" spans="10:17" ht="15.75" customHeight="1" x14ac:dyDescent="0.2">
      <c r="J898" s="33"/>
      <c r="K898" s="33"/>
      <c r="P898" s="33"/>
      <c r="Q898" s="33"/>
    </row>
    <row r="899" spans="10:17" ht="15.75" customHeight="1" x14ac:dyDescent="0.2">
      <c r="J899" s="33"/>
      <c r="K899" s="33"/>
      <c r="P899" s="33"/>
      <c r="Q899" s="33"/>
    </row>
    <row r="900" spans="10:17" ht="15.75" customHeight="1" x14ac:dyDescent="0.2">
      <c r="J900" s="33"/>
      <c r="K900" s="33"/>
      <c r="P900" s="33"/>
      <c r="Q900" s="33"/>
    </row>
    <row r="901" spans="10:17" ht="15.75" customHeight="1" x14ac:dyDescent="0.2">
      <c r="J901" s="33"/>
      <c r="K901" s="33"/>
      <c r="P901" s="33"/>
      <c r="Q901" s="33"/>
    </row>
    <row r="902" spans="10:17" ht="15.75" customHeight="1" x14ac:dyDescent="0.2">
      <c r="J902" s="33"/>
      <c r="K902" s="33"/>
      <c r="P902" s="33"/>
      <c r="Q902" s="33"/>
    </row>
    <row r="903" spans="10:17" ht="15.75" customHeight="1" x14ac:dyDescent="0.2">
      <c r="J903" s="33"/>
      <c r="K903" s="33"/>
      <c r="P903" s="33"/>
      <c r="Q903" s="33"/>
    </row>
    <row r="904" spans="10:17" ht="15.75" customHeight="1" x14ac:dyDescent="0.2">
      <c r="J904" s="33"/>
      <c r="K904" s="33"/>
      <c r="P904" s="33"/>
      <c r="Q904" s="33"/>
    </row>
    <row r="905" spans="10:17" ht="15.75" customHeight="1" x14ac:dyDescent="0.2">
      <c r="J905" s="33"/>
      <c r="K905" s="33"/>
      <c r="P905" s="33"/>
      <c r="Q905" s="33"/>
    </row>
    <row r="906" spans="10:17" ht="15.75" customHeight="1" x14ac:dyDescent="0.2">
      <c r="J906" s="33"/>
      <c r="K906" s="33"/>
      <c r="P906" s="33"/>
      <c r="Q906" s="33"/>
    </row>
    <row r="907" spans="10:17" ht="15.75" customHeight="1" x14ac:dyDescent="0.2">
      <c r="J907" s="33"/>
      <c r="K907" s="33"/>
      <c r="P907" s="33"/>
      <c r="Q907" s="33"/>
    </row>
    <row r="908" spans="10:17" ht="15.75" customHeight="1" x14ac:dyDescent="0.2">
      <c r="J908" s="33"/>
      <c r="K908" s="33"/>
      <c r="P908" s="33"/>
      <c r="Q908" s="33"/>
    </row>
    <row r="909" spans="10:17" ht="15.75" customHeight="1" x14ac:dyDescent="0.2">
      <c r="J909" s="33"/>
      <c r="K909" s="33"/>
      <c r="P909" s="33"/>
      <c r="Q909" s="33"/>
    </row>
    <row r="910" spans="10:17" ht="15.75" customHeight="1" x14ac:dyDescent="0.2">
      <c r="J910" s="33"/>
      <c r="K910" s="33"/>
      <c r="P910" s="33"/>
      <c r="Q910" s="33"/>
    </row>
    <row r="911" spans="10:17" ht="15.75" customHeight="1" x14ac:dyDescent="0.2">
      <c r="J911" s="33"/>
      <c r="K911" s="33"/>
      <c r="P911" s="33"/>
      <c r="Q911" s="33"/>
    </row>
    <row r="912" spans="10:17" ht="15.75" customHeight="1" x14ac:dyDescent="0.2">
      <c r="J912" s="33"/>
      <c r="K912" s="33"/>
      <c r="P912" s="33"/>
      <c r="Q912" s="33"/>
    </row>
    <row r="913" spans="10:17" ht="15.75" customHeight="1" x14ac:dyDescent="0.2">
      <c r="J913" s="33"/>
      <c r="K913" s="33"/>
      <c r="P913" s="33"/>
      <c r="Q913" s="33"/>
    </row>
    <row r="914" spans="10:17" ht="15.75" customHeight="1" x14ac:dyDescent="0.2">
      <c r="J914" s="33"/>
      <c r="K914" s="33"/>
      <c r="P914" s="33"/>
      <c r="Q914" s="33"/>
    </row>
    <row r="915" spans="10:17" ht="15.75" customHeight="1" x14ac:dyDescent="0.2">
      <c r="J915" s="33"/>
      <c r="K915" s="33"/>
      <c r="P915" s="33"/>
      <c r="Q915" s="33"/>
    </row>
    <row r="916" spans="10:17" ht="15.75" customHeight="1" x14ac:dyDescent="0.2">
      <c r="J916" s="33"/>
      <c r="K916" s="33"/>
      <c r="P916" s="33"/>
      <c r="Q916" s="33"/>
    </row>
    <row r="917" spans="10:17" ht="15.75" customHeight="1" x14ac:dyDescent="0.2">
      <c r="J917" s="33"/>
      <c r="K917" s="33"/>
      <c r="P917" s="33"/>
      <c r="Q917" s="33"/>
    </row>
    <row r="918" spans="10:17" ht="15.75" customHeight="1" x14ac:dyDescent="0.2">
      <c r="J918" s="33"/>
      <c r="K918" s="33"/>
      <c r="P918" s="33"/>
      <c r="Q918" s="33"/>
    </row>
    <row r="919" spans="10:17" ht="15.75" customHeight="1" x14ac:dyDescent="0.2">
      <c r="J919" s="33"/>
      <c r="K919" s="33"/>
      <c r="P919" s="33"/>
      <c r="Q919" s="33"/>
    </row>
    <row r="920" spans="10:17" ht="15.75" customHeight="1" x14ac:dyDescent="0.2">
      <c r="J920" s="33"/>
      <c r="K920" s="33"/>
      <c r="P920" s="33"/>
      <c r="Q920" s="33"/>
    </row>
    <row r="921" spans="10:17" ht="15.75" customHeight="1" x14ac:dyDescent="0.2">
      <c r="J921" s="33"/>
      <c r="K921" s="33"/>
      <c r="P921" s="33"/>
      <c r="Q921" s="33"/>
    </row>
    <row r="922" spans="10:17" ht="15.75" customHeight="1" x14ac:dyDescent="0.2">
      <c r="J922" s="33"/>
      <c r="K922" s="33"/>
      <c r="P922" s="33"/>
      <c r="Q922" s="33"/>
    </row>
    <row r="923" spans="10:17" ht="15.75" customHeight="1" x14ac:dyDescent="0.2">
      <c r="J923" s="33"/>
      <c r="K923" s="33"/>
      <c r="P923" s="33"/>
      <c r="Q923" s="33"/>
    </row>
    <row r="924" spans="10:17" ht="15.75" customHeight="1" x14ac:dyDescent="0.2">
      <c r="J924" s="33"/>
      <c r="K924" s="33"/>
      <c r="P924" s="33"/>
      <c r="Q924" s="33"/>
    </row>
    <row r="925" spans="10:17" ht="15.75" customHeight="1" x14ac:dyDescent="0.2">
      <c r="J925" s="33"/>
      <c r="K925" s="33"/>
      <c r="P925" s="33"/>
      <c r="Q925" s="33"/>
    </row>
    <row r="926" spans="10:17" ht="15.75" customHeight="1" x14ac:dyDescent="0.2">
      <c r="J926" s="33"/>
      <c r="K926" s="33"/>
      <c r="P926" s="33"/>
      <c r="Q926" s="33"/>
    </row>
    <row r="927" spans="10:17" ht="15.75" customHeight="1" x14ac:dyDescent="0.2">
      <c r="J927" s="33"/>
      <c r="K927" s="33"/>
      <c r="P927" s="33"/>
      <c r="Q927" s="33"/>
    </row>
    <row r="928" spans="10:17" ht="15.75" customHeight="1" x14ac:dyDescent="0.2">
      <c r="J928" s="33"/>
      <c r="K928" s="33"/>
      <c r="P928" s="33"/>
      <c r="Q928" s="33"/>
    </row>
    <row r="929" spans="10:17" ht="15.75" customHeight="1" x14ac:dyDescent="0.2">
      <c r="J929" s="33"/>
      <c r="K929" s="33"/>
      <c r="P929" s="33"/>
      <c r="Q929" s="33"/>
    </row>
    <row r="930" spans="10:17" ht="15.75" customHeight="1" x14ac:dyDescent="0.2">
      <c r="J930" s="33"/>
      <c r="K930" s="33"/>
      <c r="P930" s="33"/>
      <c r="Q930" s="33"/>
    </row>
    <row r="931" spans="10:17" ht="15.75" customHeight="1" x14ac:dyDescent="0.2">
      <c r="J931" s="33"/>
      <c r="K931" s="33"/>
      <c r="P931" s="33"/>
      <c r="Q931" s="33"/>
    </row>
    <row r="932" spans="10:17" ht="15.75" customHeight="1" x14ac:dyDescent="0.2">
      <c r="J932" s="33"/>
      <c r="K932" s="33"/>
      <c r="P932" s="33"/>
      <c r="Q932" s="33"/>
    </row>
    <row r="933" spans="10:17" ht="15.75" customHeight="1" x14ac:dyDescent="0.2">
      <c r="J933" s="33"/>
      <c r="K933" s="33"/>
      <c r="P933" s="33"/>
      <c r="Q933" s="33"/>
    </row>
    <row r="934" spans="10:17" ht="15.75" customHeight="1" x14ac:dyDescent="0.2">
      <c r="J934" s="33"/>
      <c r="K934" s="33"/>
      <c r="P934" s="33"/>
      <c r="Q934" s="33"/>
    </row>
    <row r="935" spans="10:17" ht="15.75" customHeight="1" x14ac:dyDescent="0.2">
      <c r="J935" s="33"/>
      <c r="K935" s="33"/>
      <c r="P935" s="33"/>
      <c r="Q935" s="33"/>
    </row>
    <row r="936" spans="10:17" ht="15.75" customHeight="1" x14ac:dyDescent="0.2">
      <c r="J936" s="33"/>
      <c r="K936" s="33"/>
      <c r="P936" s="33"/>
      <c r="Q936" s="33"/>
    </row>
    <row r="937" spans="10:17" ht="15.75" customHeight="1" x14ac:dyDescent="0.2">
      <c r="J937" s="33"/>
      <c r="K937" s="33"/>
      <c r="P937" s="33"/>
      <c r="Q937" s="33"/>
    </row>
    <row r="938" spans="10:17" ht="15.75" customHeight="1" x14ac:dyDescent="0.2">
      <c r="J938" s="33"/>
      <c r="K938" s="33"/>
      <c r="P938" s="33"/>
      <c r="Q938" s="33"/>
    </row>
    <row r="939" spans="10:17" ht="15.75" customHeight="1" x14ac:dyDescent="0.2">
      <c r="J939" s="33"/>
      <c r="K939" s="33"/>
      <c r="P939" s="33"/>
      <c r="Q939" s="33"/>
    </row>
    <row r="940" spans="10:17" ht="15.75" customHeight="1" x14ac:dyDescent="0.2">
      <c r="J940" s="33"/>
      <c r="K940" s="33"/>
      <c r="P940" s="33"/>
      <c r="Q940" s="33"/>
    </row>
    <row r="941" spans="10:17" ht="15.75" customHeight="1" x14ac:dyDescent="0.2">
      <c r="J941" s="33"/>
      <c r="K941" s="33"/>
      <c r="P941" s="33"/>
      <c r="Q941" s="33"/>
    </row>
    <row r="942" spans="10:17" ht="15.75" customHeight="1" x14ac:dyDescent="0.2">
      <c r="J942" s="33"/>
      <c r="K942" s="33"/>
      <c r="P942" s="33"/>
      <c r="Q942" s="33"/>
    </row>
    <row r="943" spans="10:17" ht="15.75" customHeight="1" x14ac:dyDescent="0.2">
      <c r="J943" s="33"/>
      <c r="K943" s="33"/>
      <c r="P943" s="33"/>
      <c r="Q943" s="33"/>
    </row>
    <row r="944" spans="10:17" ht="15.75" customHeight="1" x14ac:dyDescent="0.2">
      <c r="J944" s="33"/>
      <c r="K944" s="33"/>
      <c r="P944" s="33"/>
      <c r="Q944" s="33"/>
    </row>
    <row r="945" spans="10:17" ht="15.75" customHeight="1" x14ac:dyDescent="0.2">
      <c r="J945" s="33"/>
      <c r="K945" s="33"/>
      <c r="P945" s="33"/>
      <c r="Q945" s="33"/>
    </row>
    <row r="946" spans="10:17" ht="15.75" customHeight="1" x14ac:dyDescent="0.2">
      <c r="J946" s="33"/>
      <c r="K946" s="33"/>
      <c r="P946" s="33"/>
      <c r="Q946" s="33"/>
    </row>
    <row r="947" spans="10:17" ht="15.75" customHeight="1" x14ac:dyDescent="0.2">
      <c r="J947" s="33"/>
      <c r="K947" s="33"/>
      <c r="P947" s="33"/>
      <c r="Q947" s="33"/>
    </row>
    <row r="948" spans="10:17" ht="15.75" customHeight="1" x14ac:dyDescent="0.2">
      <c r="J948" s="33"/>
      <c r="K948" s="33"/>
      <c r="P948" s="33"/>
      <c r="Q948" s="33"/>
    </row>
    <row r="949" spans="10:17" ht="15.75" customHeight="1" x14ac:dyDescent="0.2">
      <c r="J949" s="33"/>
      <c r="K949" s="33"/>
      <c r="P949" s="33"/>
      <c r="Q949" s="33"/>
    </row>
    <row r="950" spans="10:17" ht="15.75" customHeight="1" x14ac:dyDescent="0.2">
      <c r="J950" s="33"/>
      <c r="K950" s="33"/>
      <c r="P950" s="33"/>
      <c r="Q950" s="33"/>
    </row>
    <row r="951" spans="10:17" ht="15.75" customHeight="1" x14ac:dyDescent="0.2">
      <c r="J951" s="33"/>
      <c r="K951" s="33"/>
      <c r="P951" s="33"/>
      <c r="Q951" s="33"/>
    </row>
    <row r="952" spans="10:17" ht="15.75" customHeight="1" x14ac:dyDescent="0.2">
      <c r="J952" s="33"/>
      <c r="K952" s="33"/>
      <c r="P952" s="33"/>
      <c r="Q952" s="33"/>
    </row>
    <row r="953" spans="10:17" ht="15.75" customHeight="1" x14ac:dyDescent="0.2">
      <c r="J953" s="33"/>
      <c r="K953" s="33"/>
      <c r="P953" s="33"/>
      <c r="Q953" s="33"/>
    </row>
    <row r="954" spans="10:17" ht="15.75" customHeight="1" x14ac:dyDescent="0.2">
      <c r="J954" s="33"/>
      <c r="K954" s="33"/>
      <c r="P954" s="33"/>
      <c r="Q954" s="33"/>
    </row>
    <row r="955" spans="10:17" ht="15.75" customHeight="1" x14ac:dyDescent="0.2">
      <c r="J955" s="33"/>
      <c r="K955" s="33"/>
      <c r="P955" s="33"/>
      <c r="Q955" s="33"/>
    </row>
    <row r="956" spans="10:17" ht="15.75" customHeight="1" x14ac:dyDescent="0.2">
      <c r="J956" s="33"/>
      <c r="K956" s="33"/>
      <c r="P956" s="33"/>
      <c r="Q956" s="33"/>
    </row>
    <row r="957" spans="10:17" ht="15.75" customHeight="1" x14ac:dyDescent="0.2">
      <c r="J957" s="33"/>
      <c r="K957" s="33"/>
      <c r="P957" s="33"/>
      <c r="Q957" s="33"/>
    </row>
    <row r="958" spans="10:17" ht="15.75" customHeight="1" x14ac:dyDescent="0.2">
      <c r="J958" s="33"/>
      <c r="K958" s="33"/>
      <c r="P958" s="33"/>
      <c r="Q958" s="33"/>
    </row>
    <row r="959" spans="10:17" ht="15.75" customHeight="1" x14ac:dyDescent="0.2">
      <c r="J959" s="33"/>
      <c r="K959" s="33"/>
      <c r="P959" s="33"/>
      <c r="Q959" s="33"/>
    </row>
    <row r="960" spans="10:17" ht="15.75" customHeight="1" x14ac:dyDescent="0.2">
      <c r="J960" s="33"/>
      <c r="K960" s="33"/>
      <c r="P960" s="33"/>
      <c r="Q960" s="33"/>
    </row>
    <row r="961" spans="10:17" ht="15.75" customHeight="1" x14ac:dyDescent="0.2">
      <c r="J961" s="33"/>
      <c r="K961" s="33"/>
      <c r="P961" s="33"/>
      <c r="Q961" s="33"/>
    </row>
    <row r="962" spans="10:17" ht="15.75" customHeight="1" x14ac:dyDescent="0.2">
      <c r="J962" s="33"/>
      <c r="K962" s="33"/>
      <c r="P962" s="33"/>
      <c r="Q962" s="33"/>
    </row>
    <row r="963" spans="10:17" ht="15.75" customHeight="1" x14ac:dyDescent="0.2">
      <c r="J963" s="33"/>
      <c r="K963" s="33"/>
      <c r="P963" s="33"/>
      <c r="Q963" s="33"/>
    </row>
    <row r="964" spans="10:17" ht="15.75" customHeight="1" x14ac:dyDescent="0.2">
      <c r="J964" s="33"/>
      <c r="K964" s="33"/>
      <c r="P964" s="33"/>
      <c r="Q964" s="33"/>
    </row>
    <row r="965" spans="10:17" ht="15.75" customHeight="1" x14ac:dyDescent="0.2">
      <c r="J965" s="33"/>
      <c r="K965" s="33"/>
      <c r="P965" s="33"/>
      <c r="Q965" s="33"/>
    </row>
    <row r="966" spans="10:17" ht="15.75" customHeight="1" x14ac:dyDescent="0.2">
      <c r="J966" s="33"/>
      <c r="K966" s="33"/>
      <c r="P966" s="33"/>
      <c r="Q966" s="33"/>
    </row>
    <row r="967" spans="10:17" ht="15.75" customHeight="1" x14ac:dyDescent="0.2">
      <c r="J967" s="33"/>
      <c r="K967" s="33"/>
      <c r="P967" s="33"/>
      <c r="Q967" s="33"/>
    </row>
    <row r="968" spans="10:17" ht="15.75" customHeight="1" x14ac:dyDescent="0.2">
      <c r="J968" s="33"/>
      <c r="K968" s="33"/>
      <c r="P968" s="33"/>
      <c r="Q968" s="33"/>
    </row>
    <row r="969" spans="10:17" ht="15.75" customHeight="1" x14ac:dyDescent="0.2">
      <c r="J969" s="33"/>
      <c r="K969" s="33"/>
      <c r="P969" s="33"/>
      <c r="Q969" s="33"/>
    </row>
    <row r="970" spans="10:17" ht="15.75" customHeight="1" x14ac:dyDescent="0.2">
      <c r="J970" s="33"/>
      <c r="K970" s="33"/>
      <c r="P970" s="33"/>
      <c r="Q970" s="33"/>
    </row>
    <row r="971" spans="10:17" ht="15.75" customHeight="1" x14ac:dyDescent="0.2">
      <c r="J971" s="33"/>
      <c r="K971" s="33"/>
      <c r="P971" s="33"/>
      <c r="Q971" s="33"/>
    </row>
    <row r="972" spans="10:17" ht="15.75" customHeight="1" x14ac:dyDescent="0.2">
      <c r="J972" s="33"/>
      <c r="K972" s="33"/>
      <c r="P972" s="33"/>
      <c r="Q972" s="33"/>
    </row>
    <row r="973" spans="10:17" ht="15.75" customHeight="1" x14ac:dyDescent="0.2">
      <c r="J973" s="33"/>
      <c r="K973" s="33"/>
      <c r="P973" s="33"/>
      <c r="Q973" s="33"/>
    </row>
    <row r="974" spans="10:17" ht="15.75" customHeight="1" x14ac:dyDescent="0.2">
      <c r="J974" s="33"/>
      <c r="K974" s="33"/>
      <c r="P974" s="33"/>
      <c r="Q974" s="33"/>
    </row>
    <row r="975" spans="10:17" ht="15.75" customHeight="1" x14ac:dyDescent="0.2">
      <c r="J975" s="33"/>
      <c r="K975" s="33"/>
      <c r="P975" s="33"/>
      <c r="Q975" s="33"/>
    </row>
    <row r="976" spans="10:17" ht="15.75" customHeight="1" x14ac:dyDescent="0.2">
      <c r="J976" s="33"/>
      <c r="K976" s="33"/>
      <c r="P976" s="33"/>
      <c r="Q976" s="33"/>
    </row>
    <row r="977" spans="10:17" ht="15.75" customHeight="1" x14ac:dyDescent="0.2">
      <c r="J977" s="33"/>
      <c r="K977" s="33"/>
      <c r="P977" s="33"/>
      <c r="Q977" s="33"/>
    </row>
    <row r="978" spans="10:17" ht="15.75" customHeight="1" x14ac:dyDescent="0.2">
      <c r="J978" s="33"/>
      <c r="K978" s="33"/>
      <c r="P978" s="33"/>
      <c r="Q978" s="33"/>
    </row>
    <row r="979" spans="10:17" ht="15.75" customHeight="1" x14ac:dyDescent="0.2">
      <c r="J979" s="33"/>
      <c r="K979" s="33"/>
      <c r="P979" s="33"/>
      <c r="Q979" s="33"/>
    </row>
    <row r="980" spans="10:17" ht="15.75" customHeight="1" x14ac:dyDescent="0.2">
      <c r="J980" s="33"/>
      <c r="K980" s="33"/>
      <c r="P980" s="33"/>
      <c r="Q980" s="33"/>
    </row>
    <row r="981" spans="10:17" ht="15.75" customHeight="1" x14ac:dyDescent="0.2">
      <c r="J981" s="33"/>
      <c r="K981" s="33"/>
      <c r="P981" s="33"/>
      <c r="Q981" s="33"/>
    </row>
    <row r="982" spans="10:17" ht="15.75" customHeight="1" x14ac:dyDescent="0.2">
      <c r="J982" s="33"/>
      <c r="K982" s="33"/>
      <c r="P982" s="33"/>
      <c r="Q982" s="33"/>
    </row>
    <row r="983" spans="10:17" ht="15.75" customHeight="1" x14ac:dyDescent="0.2">
      <c r="J983" s="33"/>
      <c r="K983" s="33"/>
      <c r="P983" s="33"/>
      <c r="Q983" s="33"/>
    </row>
    <row r="984" spans="10:17" ht="15.75" customHeight="1" x14ac:dyDescent="0.2">
      <c r="J984" s="33"/>
      <c r="K984" s="33"/>
      <c r="P984" s="33"/>
      <c r="Q984" s="33"/>
    </row>
    <row r="985" spans="10:17" ht="15.75" customHeight="1" x14ac:dyDescent="0.2">
      <c r="J985" s="33"/>
      <c r="K985" s="33"/>
      <c r="P985" s="33"/>
      <c r="Q985" s="33"/>
    </row>
    <row r="986" spans="10:17" ht="15.75" customHeight="1" x14ac:dyDescent="0.2">
      <c r="J986" s="33"/>
      <c r="K986" s="33"/>
      <c r="P986" s="33"/>
      <c r="Q986" s="33"/>
    </row>
    <row r="987" spans="10:17" ht="15.75" customHeight="1" x14ac:dyDescent="0.2">
      <c r="J987" s="33"/>
      <c r="K987" s="33"/>
      <c r="P987" s="33"/>
      <c r="Q987" s="33"/>
    </row>
    <row r="988" spans="10:17" ht="15.75" customHeight="1" x14ac:dyDescent="0.2">
      <c r="J988" s="33"/>
      <c r="K988" s="33"/>
      <c r="P988" s="33"/>
      <c r="Q988" s="33"/>
    </row>
    <row r="989" spans="10:17" ht="15.75" customHeight="1" x14ac:dyDescent="0.2">
      <c r="J989" s="33"/>
      <c r="K989" s="33"/>
      <c r="P989" s="33"/>
      <c r="Q989" s="33"/>
    </row>
    <row r="990" spans="10:17" ht="15.75" customHeight="1" x14ac:dyDescent="0.2">
      <c r="J990" s="33"/>
      <c r="K990" s="33"/>
      <c r="P990" s="33"/>
      <c r="Q990" s="33"/>
    </row>
    <row r="991" spans="10:17" ht="15.75" customHeight="1" x14ac:dyDescent="0.2">
      <c r="J991" s="33"/>
      <c r="K991" s="33"/>
      <c r="P991" s="33"/>
      <c r="Q991" s="33"/>
    </row>
    <row r="992" spans="10:17" ht="15.75" customHeight="1" x14ac:dyDescent="0.2">
      <c r="J992" s="33"/>
      <c r="K992" s="33"/>
      <c r="P992" s="33"/>
      <c r="Q992" s="33"/>
    </row>
    <row r="993" spans="10:17" ht="15.75" customHeight="1" x14ac:dyDescent="0.2">
      <c r="J993" s="33"/>
      <c r="K993" s="33"/>
      <c r="P993" s="33"/>
      <c r="Q993" s="33"/>
    </row>
    <row r="994" spans="10:17" ht="15.75" customHeight="1" x14ac:dyDescent="0.2">
      <c r="J994" s="33"/>
      <c r="K994" s="33"/>
      <c r="P994" s="33"/>
      <c r="Q994" s="33"/>
    </row>
    <row r="995" spans="10:17" ht="15.75" customHeight="1" x14ac:dyDescent="0.2">
      <c r="J995" s="33"/>
      <c r="K995" s="33"/>
      <c r="P995" s="33"/>
      <c r="Q995" s="33"/>
    </row>
    <row r="996" spans="10:17" ht="15.75" customHeight="1" x14ac:dyDescent="0.2">
      <c r="J996" s="33"/>
      <c r="K996" s="33"/>
      <c r="P996" s="33"/>
      <c r="Q996" s="33"/>
    </row>
    <row r="997" spans="10:17" ht="15.75" customHeight="1" x14ac:dyDescent="0.2">
      <c r="J997" s="33"/>
      <c r="K997" s="33"/>
      <c r="P997" s="33"/>
      <c r="Q997" s="33"/>
    </row>
    <row r="998" spans="10:17" ht="15.75" customHeight="1" x14ac:dyDescent="0.2">
      <c r="J998" s="33"/>
      <c r="K998" s="33"/>
      <c r="P998" s="33"/>
      <c r="Q998" s="33"/>
    </row>
    <row r="999" spans="10:17" ht="15.75" customHeight="1" x14ac:dyDescent="0.2">
      <c r="J999" s="33"/>
      <c r="K999" s="33"/>
      <c r="P999" s="33"/>
      <c r="Q999" s="33"/>
    </row>
    <row r="1000" spans="10:17" ht="15.75" customHeight="1" x14ac:dyDescent="0.2">
      <c r="J1000" s="33"/>
      <c r="K1000" s="33"/>
      <c r="P1000" s="33"/>
      <c r="Q1000" s="33"/>
    </row>
    <row r="1001" spans="10:17" ht="15.75" customHeight="1" x14ac:dyDescent="0.2">
      <c r="J1001" s="33"/>
      <c r="K1001" s="33"/>
      <c r="P1001" s="33"/>
      <c r="Q1001" s="33"/>
    </row>
    <row r="1002" spans="10:17" ht="15.75" customHeight="1" x14ac:dyDescent="0.2">
      <c r="J1002" s="33"/>
      <c r="K1002" s="33"/>
      <c r="P1002" s="33"/>
      <c r="Q1002" s="33"/>
    </row>
  </sheetData>
  <mergeCells count="27">
    <mergeCell ref="B21:S21"/>
    <mergeCell ref="A20:S20"/>
    <mergeCell ref="O9:O10"/>
    <mergeCell ref="P9:R9"/>
    <mergeCell ref="A1:C1"/>
    <mergeCell ref="G1:R1"/>
    <mergeCell ref="G2:R2"/>
    <mergeCell ref="A4:S4"/>
    <mergeCell ref="A5:S5"/>
    <mergeCell ref="A7:A10"/>
    <mergeCell ref="S7:S10"/>
    <mergeCell ref="C7:C10"/>
    <mergeCell ref="D7:D10"/>
    <mergeCell ref="B17:C17"/>
    <mergeCell ref="E7:F7"/>
    <mergeCell ref="G7:R7"/>
    <mergeCell ref="B7:B10"/>
    <mergeCell ref="M8:R8"/>
    <mergeCell ref="M9:M10"/>
    <mergeCell ref="N9:N10"/>
    <mergeCell ref="E8:E10"/>
    <mergeCell ref="F8:F10"/>
    <mergeCell ref="G8:L8"/>
    <mergeCell ref="G9:G10"/>
    <mergeCell ref="H9:H10"/>
    <mergeCell ref="I9:I10"/>
    <mergeCell ref="J9:L9"/>
  </mergeCells>
  <pageMargins left="0.35" right="0.27" top="0.44" bottom="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Phu luc 4</vt:lpstr>
      <vt:lpstr>Phu luc 1 (2)</vt:lpstr>
      <vt:lpstr>Phu luc 5</vt:lpstr>
      <vt:lpstr>Phu luc 6</vt:lpstr>
      <vt:lpstr>'Phu luc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2024-05-09T09:58:31Z</cp:lastPrinted>
  <dcterms:modified xsi:type="dcterms:W3CDTF">2024-05-15T02:21:12Z</dcterms:modified>
</cp:coreProperties>
</file>